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nmakwattan001\Documents\3_ITTHI\Q3'24\Draft FS\ELCID\"/>
    </mc:Choice>
  </mc:AlternateContent>
  <xr:revisionPtr revIDLastSave="0" documentId="13_ncr:1_{18BE84A8-2414-4250-A137-8485DED7A093}" xr6:coauthVersionLast="47" xr6:coauthVersionMax="47" xr10:uidLastSave="{00000000-0000-0000-0000-000000000000}"/>
  <bookViews>
    <workbookView xWindow="-108" yWindow="-108" windowWidth="23256" windowHeight="12456" tabRatio="722" activeTab="4" xr2:uid="{00000000-000D-0000-FFFF-FFFF00000000}"/>
  </bookViews>
  <sheets>
    <sheet name="BS 2-4" sheetId="12" r:id="rId1"/>
    <sheet name="PL 5 (3M)" sheetId="8" r:id="rId2"/>
    <sheet name="PL 6 (9M)" sheetId="14" r:id="rId3"/>
    <sheet name="EQ 7 " sheetId="13" r:id="rId4"/>
    <sheet name="CF 8-9" sheetId="10" r:id="rId5"/>
  </sheets>
  <definedNames>
    <definedName name="__xlfn.BAHTTEXT">#NAME?</definedName>
    <definedName name="_Order1">255</definedName>
    <definedName name="_Order2">255</definedName>
    <definedName name="AS2DocOpenMode">"AS2DocumentEdit"</definedName>
    <definedName name="HTML_CodePage">874</definedName>
    <definedName name="HTML_Control" localSheetId="0">{"'Model'!$A$1:$N$53"}</definedName>
    <definedName name="HTML_Control" localSheetId="4">{"'Model'!$A$1:$N$53"}</definedName>
    <definedName name="HTML_Control">{"'Model'!$A$1:$N$53"}</definedName>
    <definedName name="HTML_Description">""</definedName>
    <definedName name="HTML_Email">""</definedName>
    <definedName name="HTML_Header">"Model"</definedName>
    <definedName name="HTML_LastUpdate">"31/7/01"</definedName>
    <definedName name="HTML_LineAfter">FALSE</definedName>
    <definedName name="HTML_LineBefore">FALSE</definedName>
    <definedName name="HTML_Name">"Bundit Sanguanprasert"</definedName>
    <definedName name="HTML_OBDlg2">TRUE</definedName>
    <definedName name="HTML_OBDlg4">TRUE</definedName>
    <definedName name="HTML_OS">0</definedName>
    <definedName name="HTML_PathFile">"C:\My Documents\TPS project\Carried Loss\SCC2.htm"</definedName>
    <definedName name="HTML_Title">"Model SCC"</definedName>
    <definedName name="iopo" localSheetId="0">{"'Model'!$A$1:$N$53"}</definedName>
    <definedName name="iopo" localSheetId="4">{"'Model'!$A$1:$N$53"}</definedName>
    <definedName name="iopo">{"'Model'!$A$1:$N$53"}</definedName>
    <definedName name="_xlnm.Print_Area" localSheetId="0">'BS 2-4'!$A$1:$I$144</definedName>
    <definedName name="_xlnm.Print_Area" localSheetId="1">'PL 5 (3M)'!$A$1:$H$48</definedName>
    <definedName name="_xlnm.Print_Area" localSheetId="2">'PL 6 (9M)'!$A$1:$H$48</definedName>
    <definedName name="SAPBEXdnldView">"3Y0T31REH35G7WOAIY0JRGBPH"</definedName>
    <definedName name="SAPBEXhrIndnt">1</definedName>
    <definedName name="SAPBEXrevision">1</definedName>
    <definedName name="SAPBEXsysID">"BW1"</definedName>
    <definedName name="SAPBEXwbID">"3QT0CREASQELGVIPBAZEILHZ2"</definedName>
    <definedName name="test" localSheetId="0">{"'Model'!$A$1:$N$53"}</definedName>
    <definedName name="test" localSheetId="4">{"'Model'!$A$1:$N$53"}</definedName>
    <definedName name="test">{"'Model'!$A$1:$N$53"}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3" l="1"/>
  <c r="I35" i="12" l="1"/>
  <c r="G35" i="12"/>
  <c r="I23" i="12"/>
  <c r="G23" i="12"/>
  <c r="G83" i="10"/>
  <c r="G72" i="10"/>
  <c r="E72" i="10"/>
  <c r="E83" i="10"/>
  <c r="A3" i="13"/>
  <c r="G37" i="12" l="1"/>
  <c r="G29" i="10"/>
  <c r="A3" i="10" l="1"/>
  <c r="P22" i="13"/>
  <c r="H20" i="14" l="1"/>
  <c r="F20" i="14"/>
  <c r="H14" i="14"/>
  <c r="F14" i="14"/>
  <c r="A1" i="14"/>
  <c r="N27" i="13"/>
  <c r="J27" i="13"/>
  <c r="H27" i="13"/>
  <c r="F27" i="13"/>
  <c r="D27" i="13"/>
  <c r="F22" i="14" l="1"/>
  <c r="F30" i="14" s="1"/>
  <c r="F33" i="14" s="1"/>
  <c r="H22" i="14"/>
  <c r="H30" i="14" s="1"/>
  <c r="H33" i="14" s="1"/>
  <c r="H36" i="14" s="1"/>
  <c r="F20" i="8"/>
  <c r="F14" i="8"/>
  <c r="H14" i="8"/>
  <c r="G82" i="12"/>
  <c r="F36" i="14" l="1"/>
  <c r="E29" i="10"/>
  <c r="F22" i="8"/>
  <c r="P27" i="13" l="1"/>
  <c r="L27" i="13"/>
  <c r="G127" i="12" s="1"/>
  <c r="A55" i="10"/>
  <c r="A1" i="10"/>
  <c r="A53" i="10" s="1"/>
  <c r="A1" i="8"/>
  <c r="A97" i="12"/>
  <c r="A49" i="12"/>
  <c r="A38" i="13" l="1"/>
  <c r="A52" i="10" s="1"/>
  <c r="N19" i="13"/>
  <c r="J19" i="13"/>
  <c r="H19" i="13"/>
  <c r="F19" i="13"/>
  <c r="D19" i="13"/>
  <c r="P13" i="13"/>
  <c r="H20" i="8"/>
  <c r="H22" i="8" l="1"/>
  <c r="H30" i="8" s="1"/>
  <c r="H33" i="8" s="1"/>
  <c r="H36" i="8" s="1"/>
  <c r="L19" i="13"/>
  <c r="P19" i="13"/>
  <c r="G40" i="10" l="1"/>
  <c r="G44" i="10" s="1"/>
  <c r="G85" i="10" s="1"/>
  <c r="A96" i="12"/>
  <c r="I82" i="12"/>
  <c r="G88" i="10" l="1"/>
  <c r="A144" i="12"/>
  <c r="I127" i="12"/>
  <c r="I73" i="12"/>
  <c r="I84" i="12" s="1"/>
  <c r="G73" i="12"/>
  <c r="G84" i="12" s="1"/>
  <c r="A51" i="12"/>
  <c r="A99" i="12" s="1"/>
  <c r="I37" i="12" l="1"/>
  <c r="I129" i="12"/>
  <c r="G129" i="12"/>
  <c r="F30" i="8" l="1"/>
  <c r="F33" i="8" s="1"/>
  <c r="F36" i="8" l="1"/>
  <c r="E40" i="10"/>
  <c r="E44" i="10" s="1"/>
  <c r="E85" i="10" s="1"/>
  <c r="E88" i="10" l="1"/>
</calcChain>
</file>

<file path=xl/sharedStrings.xml><?xml version="1.0" encoding="utf-8"?>
<sst xmlns="http://schemas.openxmlformats.org/spreadsheetml/2006/main" count="263" uniqueCount="168">
  <si>
    <t xml:space="preserve"> </t>
  </si>
  <si>
    <t>Itthirit Nice Corporation Public Company Limited</t>
  </si>
  <si>
    <t>Statements of Financial Position</t>
  </si>
  <si>
    <t>As at 30 September 2024</t>
  </si>
  <si>
    <t>Unaudited</t>
  </si>
  <si>
    <t>2024</t>
  </si>
  <si>
    <t>Baht</t>
  </si>
  <si>
    <t>30 September</t>
  </si>
  <si>
    <t>Restated</t>
  </si>
  <si>
    <t>Audited</t>
  </si>
  <si>
    <t>31 December</t>
  </si>
  <si>
    <t>2023</t>
  </si>
  <si>
    <t>Notes</t>
  </si>
  <si>
    <t>Assets</t>
  </si>
  <si>
    <t>Current assets</t>
  </si>
  <si>
    <t>Cash and cash equivalents</t>
  </si>
  <si>
    <t>Fixed bank deposits with maturity over 3 months</t>
  </si>
  <si>
    <t>Trade and other current receivables</t>
  </si>
  <si>
    <t>Inventories</t>
  </si>
  <si>
    <t>Other current financial assets</t>
  </si>
  <si>
    <t>Other current assets</t>
  </si>
  <si>
    <t>Total current assets</t>
  </si>
  <si>
    <t>Non-current assets</t>
  </si>
  <si>
    <t>Restricted bank deposits</t>
  </si>
  <si>
    <t>Right-of-use assets</t>
  </si>
  <si>
    <t>Leasehold improvement and equipment</t>
  </si>
  <si>
    <t>Other intangible assets</t>
  </si>
  <si>
    <t>Deferred tax assets</t>
  </si>
  <si>
    <t>Other non-current assets</t>
  </si>
  <si>
    <t>Total non-current assets</t>
  </si>
  <si>
    <t>Total assets</t>
  </si>
  <si>
    <t>The accompanying notes are an integral part of this interim financial information.</t>
  </si>
  <si>
    <t>Liabilities and equity</t>
  </si>
  <si>
    <t>Current liabilities</t>
  </si>
  <si>
    <t>Trade and other current payables</t>
  </si>
  <si>
    <t xml:space="preserve">Contract liabilities </t>
  </si>
  <si>
    <t>Corporate income tax payable</t>
  </si>
  <si>
    <t>Derivative liabilities</t>
  </si>
  <si>
    <t xml:space="preserve">Other current liabilities </t>
  </si>
  <si>
    <t xml:space="preserve">Current portion of lease liabilities </t>
  </si>
  <si>
    <t>Total current liabilities</t>
  </si>
  <si>
    <t>Non-current liabilities</t>
  </si>
  <si>
    <t>Lease liabilities</t>
  </si>
  <si>
    <t>Provisions for warranty claims</t>
  </si>
  <si>
    <t>Employee benefit obligations</t>
  </si>
  <si>
    <t>Total non-current liabilities</t>
  </si>
  <si>
    <t>Total liabilities</t>
  </si>
  <si>
    <t>Equity</t>
  </si>
  <si>
    <t>Share capital</t>
  </si>
  <si>
    <t>Authorised share capital</t>
  </si>
  <si>
    <t>Issued and paid-up share capital</t>
  </si>
  <si>
    <t>Premium on ordinary shares</t>
  </si>
  <si>
    <t>Surplus on share-based payment transactions</t>
  </si>
  <si>
    <t xml:space="preserve">Retained earnings  </t>
  </si>
  <si>
    <t>Appropriated - Legal reserve</t>
  </si>
  <si>
    <t xml:space="preserve">Unappropriated </t>
  </si>
  <si>
    <t>Other components of shareholders’ equity</t>
  </si>
  <si>
    <t>Total equity</t>
  </si>
  <si>
    <t>Total liabilities and equity</t>
  </si>
  <si>
    <t>Statements of Comprehensive Income</t>
  </si>
  <si>
    <t>For the three-month period ended 30 September 2024</t>
  </si>
  <si>
    <t>Note</t>
  </si>
  <si>
    <t>Revenues</t>
  </si>
  <si>
    <t>Revenues from sales</t>
  </si>
  <si>
    <t>Revenues from rendering services</t>
  </si>
  <si>
    <t>Total revenues</t>
  </si>
  <si>
    <t>Cost of sales and rendering services</t>
  </si>
  <si>
    <t xml:space="preserve">Cost of sales </t>
  </si>
  <si>
    <t>Cost of rendering services</t>
  </si>
  <si>
    <t>Total cost of sales and rendering services</t>
  </si>
  <si>
    <t>Gross profit</t>
  </si>
  <si>
    <t>Other income</t>
  </si>
  <si>
    <t>Selling expenses</t>
  </si>
  <si>
    <t>Administrative expenses</t>
  </si>
  <si>
    <t>Profit before finance costs and income tax expenses</t>
  </si>
  <si>
    <t>Finance costs</t>
  </si>
  <si>
    <t>Profit before income tax expenses</t>
  </si>
  <si>
    <t>Income tax expenses</t>
  </si>
  <si>
    <t>Net profit for the period</t>
  </si>
  <si>
    <t>Earnings per share</t>
  </si>
  <si>
    <t>Basic earnings per share</t>
  </si>
  <si>
    <t>For the nine-month period ended 30 September 2024</t>
  </si>
  <si>
    <t>Statements of changes in equity (Unaudited)</t>
  </si>
  <si>
    <t>Other components of equity</t>
  </si>
  <si>
    <t>Other comprehensive loss</t>
  </si>
  <si>
    <t>Losses on re-measurements</t>
  </si>
  <si>
    <t xml:space="preserve"> of defined  benefit plans</t>
  </si>
  <si>
    <t>Retained earnings</t>
  </si>
  <si>
    <t>Issued and</t>
  </si>
  <si>
    <t>paid-up</t>
  </si>
  <si>
    <t>share capital</t>
  </si>
  <si>
    <t>Surplus on</t>
  </si>
  <si>
    <t>ordinary shares</t>
  </si>
  <si>
    <t>share-based</t>
  </si>
  <si>
    <t>payment</t>
  </si>
  <si>
    <t>transactions</t>
  </si>
  <si>
    <t>Appropriated</t>
  </si>
  <si>
    <t>Legal</t>
  </si>
  <si>
    <t>reserve</t>
  </si>
  <si>
    <t>Unappropriated</t>
  </si>
  <si>
    <t>Total</t>
  </si>
  <si>
    <t>shareholders’</t>
  </si>
  <si>
    <t>equity</t>
  </si>
  <si>
    <t>Beginning balance as at 1 January 2023</t>
  </si>
  <si>
    <t>Changes during the period</t>
  </si>
  <si>
    <t>Increase in share capital</t>
  </si>
  <si>
    <t>Ending balance as at 30 September 2023</t>
  </si>
  <si>
    <t>Beginning balance as at 1 January 2024</t>
  </si>
  <si>
    <t>Statements of Cash Flows</t>
  </si>
  <si>
    <t>Cash flows from operating activities</t>
  </si>
  <si>
    <t>Adjustments for:</t>
  </si>
  <si>
    <t>(Reversal) Expected credit loss</t>
  </si>
  <si>
    <t>Loss on bad debts written off</t>
  </si>
  <si>
    <t>Depreciation and amortisation</t>
  </si>
  <si>
    <t xml:space="preserve">   and intangible assets</t>
  </si>
  <si>
    <t>(Gain) Loss on net realisable adjustments</t>
  </si>
  <si>
    <t>Loss from measuring the fair value of other financial assets</t>
  </si>
  <si>
    <t>Employee benefits expenses</t>
  </si>
  <si>
    <t>Interest income</t>
  </si>
  <si>
    <t>Changes in operating assets and liabilities:</t>
  </si>
  <si>
    <t>Trade and other receivables</t>
  </si>
  <si>
    <t>Trade and other payables</t>
  </si>
  <si>
    <t>Contract liablities</t>
  </si>
  <si>
    <t>Other current liabilities</t>
  </si>
  <si>
    <t>Cash generated from (used in) operations activities</t>
  </si>
  <si>
    <t>Income tax paid</t>
  </si>
  <si>
    <t>Interest received</t>
  </si>
  <si>
    <t>Net cash generated from (used in) operating activities</t>
  </si>
  <si>
    <t>Cash flows from investing activities</t>
  </si>
  <si>
    <t>Increase in fixed deposits with maturity over 3 months</t>
  </si>
  <si>
    <t>Cash paid for right-of-use assets</t>
  </si>
  <si>
    <t>Cash paid for purchase of equipment</t>
  </si>
  <si>
    <t>Cash received from disposal of equipment</t>
  </si>
  <si>
    <t>Cash paid for purchase of other intangible assets</t>
  </si>
  <si>
    <t>Payments for other financial assets</t>
  </si>
  <si>
    <t>Net cash used in investing activities</t>
  </si>
  <si>
    <t>Cash flows from financing activities</t>
  </si>
  <si>
    <t>Cash received from capital increase</t>
  </si>
  <si>
    <t xml:space="preserve">Cash paid for lease liabilities </t>
  </si>
  <si>
    <t xml:space="preserve">Cash paid for interest on lease liabilities </t>
  </si>
  <si>
    <t>Cash and cash equivalents at the beginning of the period</t>
  </si>
  <si>
    <t>Cash and cash equivalents at the end of the period</t>
  </si>
  <si>
    <t>Non-cash transaction</t>
  </si>
  <si>
    <t>Acquisition of right-of-use assets under lease contract</t>
  </si>
  <si>
    <r>
      <t xml:space="preserve">Liabilities and equity </t>
    </r>
    <r>
      <rPr>
        <sz val="10"/>
        <rFont val="Arial"/>
        <family val="2"/>
      </rPr>
      <t>(Cont'd)</t>
    </r>
  </si>
  <si>
    <t>Current portion of long-term borrowing</t>
  </si>
  <si>
    <t>at par value of Baht 0.50 each</t>
  </si>
  <si>
    <t>270,000,000 ordinary shares</t>
  </si>
  <si>
    <t>270,00,000 ordinary shares paid up</t>
  </si>
  <si>
    <t>at Baht 0.50 each</t>
  </si>
  <si>
    <t>Loss (Gain) on foreign exchange rates</t>
  </si>
  <si>
    <t>Warranty expenses</t>
  </si>
  <si>
    <t xml:space="preserve">Other (losses) gains </t>
  </si>
  <si>
    <t>Ending balance as at 30 September 2024</t>
  </si>
  <si>
    <t>Expected credit loss</t>
  </si>
  <si>
    <t>Net cash generated from financing activities</t>
  </si>
  <si>
    <t>Fair value gain on derivatives</t>
  </si>
  <si>
    <t>Net increase in cash and cash equivalents</t>
  </si>
  <si>
    <t>from financial institution</t>
  </si>
  <si>
    <t>Long-term borrowing from financial institution</t>
  </si>
  <si>
    <t>Cash received for long-term borrowing</t>
  </si>
  <si>
    <t>Cash paid for long-term borrowing</t>
  </si>
  <si>
    <t>Cash paid for interest on borrowing</t>
  </si>
  <si>
    <t>Gain on disposal and written-off of equipment</t>
  </si>
  <si>
    <t>Cash paid for borrowing fee</t>
  </si>
  <si>
    <t xml:space="preserve">(Reversal) Expected credit loss </t>
  </si>
  <si>
    <t>Income from profit sharing in other current financial assets</t>
  </si>
  <si>
    <t>Cash received from profit sharing in other current financial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</si>
</sst>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43" formatCode="_-* #,##0.00_-;\-* #,##0.00_-;_-* &quot;-&quot;??_-;_-@_-"/>
    <numFmt numFmtId="164" formatCode="#,##0;\(#,##0\);\-"/>
    <numFmt numFmtId="165" formatCode="_-* #,##0_-;\(#,##0\);_-* &quot;-&quot;??_-;_-@_-"/>
    <numFmt numFmtId="166" formatCode="#,##0;\(#,##0\);&quot;-&quot;;@"/>
    <numFmt numFmtId="167" formatCode="#,##0;\(#,##0\)"/>
    <numFmt numFmtId="168" formatCode="#,##0.000;\(#,##0.000\);&quot;-&quot;;@"/>
    <numFmt numFmtId="169" formatCode="_-* #,##0_-;\-* #,##0_-;_-* &quot;-&quot;??_-;_-@_-"/>
    <numFmt numFmtId="170" formatCode="_(* #,##0_);_(* \(#,##0\);_(* &quot;-&quot;_);_(@_)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quotePrefix="1" applyNumberFormat="1" applyFont="1" applyAlignment="1">
      <alignment horizontal="right"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 wrapText="1"/>
    </xf>
    <xf numFmtId="166" fontId="2" fillId="2" borderId="0" xfId="0" applyNumberFormat="1" applyFont="1" applyFill="1" applyAlignment="1">
      <alignment horizontal="center" vertical="center"/>
    </xf>
    <xf numFmtId="164" fontId="2" fillId="0" borderId="0" xfId="0" applyNumberFormat="1" applyFont="1" applyAlignment="1">
      <alignment horizontal="right" vertical="center" wrapText="1"/>
    </xf>
    <xf numFmtId="166" fontId="1" fillId="2" borderId="0" xfId="0" applyNumberFormat="1" applyFont="1" applyFill="1" applyAlignment="1">
      <alignment horizontal="right" vertical="center"/>
    </xf>
    <xf numFmtId="166" fontId="2" fillId="2" borderId="0" xfId="0" applyNumberFormat="1" applyFont="1" applyFill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166" fontId="2" fillId="2" borderId="0" xfId="0" applyNumberFormat="1" applyFont="1" applyFill="1" applyAlignment="1">
      <alignment horizontal="right" vertical="center"/>
    </xf>
    <xf numFmtId="165" fontId="2" fillId="0" borderId="0" xfId="0" applyNumberFormat="1" applyFont="1" applyAlignment="1">
      <alignment horizontal="right" vertical="center" wrapText="1"/>
    </xf>
    <xf numFmtId="166" fontId="2" fillId="2" borderId="1" xfId="0" applyNumberFormat="1" applyFont="1" applyFill="1" applyBorder="1" applyAlignment="1">
      <alignment vertical="center"/>
    </xf>
    <xf numFmtId="165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justify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6" fontId="2" fillId="0" borderId="0" xfId="0" applyNumberFormat="1" applyFont="1" applyAlignment="1">
      <alignment vertical="center"/>
    </xf>
    <xf numFmtId="164" fontId="2" fillId="2" borderId="1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6" fontId="2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vertical="center"/>
    </xf>
    <xf numFmtId="166" fontId="2" fillId="0" borderId="1" xfId="0" applyNumberFormat="1" applyFont="1" applyBorder="1" applyAlignment="1">
      <alignment vertical="center"/>
    </xf>
    <xf numFmtId="0" fontId="1" fillId="0" borderId="0" xfId="0" quotePrefix="1" applyFont="1" applyAlignment="1">
      <alignment horizontal="right" vertical="center" wrapText="1"/>
    </xf>
    <xf numFmtId="166" fontId="2" fillId="2" borderId="2" xfId="0" applyNumberFormat="1" applyFont="1" applyFill="1" applyBorder="1" applyAlignment="1">
      <alignment vertical="center"/>
    </xf>
    <xf numFmtId="164" fontId="2" fillId="0" borderId="2" xfId="0" applyNumberFormat="1" applyFont="1" applyBorder="1" applyAlignment="1">
      <alignment vertical="center"/>
    </xf>
    <xf numFmtId="0" fontId="2" fillId="0" borderId="0" xfId="0" quotePrefix="1" applyFont="1" applyAlignment="1">
      <alignment vertical="center"/>
    </xf>
    <xf numFmtId="166" fontId="2" fillId="2" borderId="2" xfId="0" applyNumberFormat="1" applyFont="1" applyFill="1" applyBorder="1" applyAlignment="1">
      <alignment horizontal="right" vertical="center"/>
    </xf>
    <xf numFmtId="166" fontId="2" fillId="0" borderId="0" xfId="0" applyNumberFormat="1" applyFont="1" applyAlignment="1">
      <alignment horizontal="right" vertical="center"/>
    </xf>
    <xf numFmtId="164" fontId="1" fillId="0" borderId="0" xfId="0" quotePrefix="1" applyNumberFormat="1" applyFont="1" applyAlignment="1">
      <alignment horizontal="right" vertical="center"/>
    </xf>
    <xf numFmtId="166" fontId="2" fillId="2" borderId="0" xfId="0" applyNumberFormat="1" applyFont="1" applyFill="1" applyAlignment="1">
      <alignment horizontal="right"/>
    </xf>
    <xf numFmtId="166" fontId="2" fillId="2" borderId="2" xfId="0" applyNumberFormat="1" applyFont="1" applyFill="1" applyBorder="1" applyAlignment="1">
      <alignment horizontal="right"/>
    </xf>
    <xf numFmtId="166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horizontal="right" vertical="center"/>
    </xf>
    <xf numFmtId="0" fontId="1" fillId="0" borderId="1" xfId="0" applyFont="1" applyBorder="1" applyAlignment="1">
      <alignment vertical="top"/>
    </xf>
    <xf numFmtId="166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166" fontId="1" fillId="0" borderId="1" xfId="0" applyNumberFormat="1" applyFont="1" applyBorder="1" applyAlignment="1">
      <alignment horizontal="right" vertical="center"/>
    </xf>
    <xf numFmtId="166" fontId="2" fillId="0" borderId="1" xfId="0" applyNumberFormat="1" applyFont="1" applyBorder="1" applyAlignment="1">
      <alignment horizontal="right" vertical="center"/>
    </xf>
    <xf numFmtId="166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justify" vertical="center" wrapText="1"/>
    </xf>
    <xf numFmtId="166" fontId="1" fillId="0" borderId="0" xfId="0" applyNumberFormat="1" applyFont="1" applyAlignment="1">
      <alignment horizontal="right" vertical="center" wrapText="1"/>
    </xf>
    <xf numFmtId="166" fontId="1" fillId="0" borderId="0" xfId="0" quotePrefix="1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justify" vertical="center"/>
    </xf>
    <xf numFmtId="166" fontId="1" fillId="0" borderId="0" xfId="0" quotePrefix="1" applyNumberFormat="1" applyFont="1" applyAlignment="1">
      <alignment horizontal="right" vertical="center" wrapText="1"/>
    </xf>
    <xf numFmtId="164" fontId="1" fillId="0" borderId="0" xfId="0" applyNumberFormat="1" applyFont="1" applyAlignment="1">
      <alignment horizontal="center" vertical="center" wrapText="1"/>
    </xf>
    <xf numFmtId="166" fontId="1" fillId="0" borderId="1" xfId="0" applyNumberFormat="1" applyFont="1" applyBorder="1" applyAlignment="1">
      <alignment horizontal="right" vertical="center" wrapText="1"/>
    </xf>
    <xf numFmtId="166" fontId="1" fillId="2" borderId="0" xfId="0" applyNumberFormat="1" applyFont="1" applyFill="1" applyAlignment="1">
      <alignment horizontal="right" vertical="center" wrapText="1"/>
    </xf>
    <xf numFmtId="166" fontId="2" fillId="0" borderId="0" xfId="0" applyNumberFormat="1" applyFont="1" applyAlignment="1">
      <alignment horizontal="center" vertical="center"/>
    </xf>
    <xf numFmtId="164" fontId="2" fillId="0" borderId="0" xfId="0" applyNumberFormat="1" applyFont="1"/>
    <xf numFmtId="166" fontId="2" fillId="0" borderId="0" xfId="0" applyNumberFormat="1" applyFont="1" applyAlignment="1">
      <alignment horizontal="right" vertical="center" wrapText="1"/>
    </xf>
    <xf numFmtId="166" fontId="2" fillId="2" borderId="1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166" fontId="2" fillId="2" borderId="0" xfId="0" applyNumberFormat="1" applyFont="1" applyFill="1" applyAlignment="1">
      <alignment horizontal="right" vertical="center" wrapText="1"/>
    </xf>
    <xf numFmtId="166" fontId="2" fillId="0" borderId="2" xfId="0" applyNumberFormat="1" applyFont="1" applyBorder="1" applyAlignment="1">
      <alignment horizontal="right" vertical="center" wrapText="1"/>
    </xf>
    <xf numFmtId="168" fontId="2" fillId="2" borderId="0" xfId="0" applyNumberFormat="1" applyFont="1" applyFill="1" applyAlignment="1">
      <alignment horizontal="right"/>
    </xf>
    <xf numFmtId="168" fontId="2" fillId="0" borderId="0" xfId="0" applyNumberFormat="1" applyFont="1" applyAlignment="1">
      <alignment horizontal="right" vertical="center" wrapText="1"/>
    </xf>
    <xf numFmtId="0" fontId="2" fillId="2" borderId="0" xfId="0" applyFont="1" applyFill="1" applyAlignment="1">
      <alignment vertical="center"/>
    </xf>
    <xf numFmtId="168" fontId="2" fillId="0" borderId="0" xfId="0" applyNumberFormat="1" applyFont="1" applyAlignment="1">
      <alignment horizontal="right" vertical="center"/>
    </xf>
    <xf numFmtId="166" fontId="2" fillId="0" borderId="1" xfId="0" applyNumberFormat="1" applyFont="1" applyBorder="1" applyAlignment="1">
      <alignment horizontal="center" vertical="center"/>
    </xf>
    <xf numFmtId="168" fontId="2" fillId="2" borderId="0" xfId="0" applyNumberFormat="1" applyFont="1" applyFill="1" applyAlignment="1">
      <alignment horizontal="right" vertical="center"/>
    </xf>
    <xf numFmtId="168" fontId="2" fillId="0" borderId="0" xfId="0" applyNumberFormat="1" applyFont="1"/>
    <xf numFmtId="168" fontId="2" fillId="2" borderId="0" xfId="0" applyNumberFormat="1" applyFont="1" applyFill="1" applyAlignment="1">
      <alignment horizontal="right" vertical="center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center"/>
    </xf>
    <xf numFmtId="37" fontId="2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/>
    </xf>
    <xf numFmtId="39" fontId="2" fillId="0" borderId="0" xfId="0" applyNumberFormat="1" applyFont="1" applyAlignment="1">
      <alignment vertical="center"/>
    </xf>
    <xf numFmtId="43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167" fontId="4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37" fontId="3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/>
    </xf>
    <xf numFmtId="166" fontId="3" fillId="0" borderId="0" xfId="0" applyNumberFormat="1" applyFont="1" applyAlignment="1">
      <alignment horizontal="right" vertical="center"/>
    </xf>
    <xf numFmtId="170" fontId="3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 wrapText="1"/>
    </xf>
    <xf numFmtId="167" fontId="3" fillId="0" borderId="0" xfId="0" applyNumberFormat="1" applyFont="1" applyAlignment="1" applyProtection="1">
      <alignment horizontal="left" vertical="center" indent="1"/>
      <protection locked="0"/>
    </xf>
    <xf numFmtId="0" fontId="3" fillId="0" borderId="0" xfId="0" applyFont="1" applyAlignment="1">
      <alignment horizontal="center" vertical="center"/>
    </xf>
    <xf numFmtId="169" fontId="3" fillId="0" borderId="0" xfId="0" applyNumberFormat="1" applyFont="1" applyAlignment="1">
      <alignment horizontal="right" vertical="center"/>
    </xf>
    <xf numFmtId="166" fontId="3" fillId="0" borderId="1" xfId="0" applyNumberFormat="1" applyFont="1" applyBorder="1" applyAlignment="1" applyProtection="1">
      <alignment horizontal="right" vertical="center"/>
      <protection locked="0"/>
    </xf>
    <xf numFmtId="169" fontId="3" fillId="0" borderId="1" xfId="0" applyNumberFormat="1" applyFont="1" applyBorder="1" applyAlignment="1">
      <alignment vertical="center"/>
    </xf>
    <xf numFmtId="166" fontId="3" fillId="0" borderId="1" xfId="0" applyNumberFormat="1" applyFont="1" applyBorder="1" applyAlignment="1">
      <alignment horizontal="right" vertical="center"/>
    </xf>
    <xf numFmtId="166" fontId="3" fillId="0" borderId="0" xfId="0" applyNumberFormat="1" applyFont="1" applyAlignment="1" applyProtection="1">
      <alignment horizontal="right" vertical="center"/>
      <protection locked="0"/>
    </xf>
    <xf numFmtId="166" fontId="3" fillId="0" borderId="2" xfId="0" applyNumberFormat="1" applyFont="1" applyBorder="1" applyAlignment="1">
      <alignment horizontal="right" vertical="center"/>
    </xf>
    <xf numFmtId="166" fontId="3" fillId="2" borderId="0" xfId="0" applyNumberFormat="1" applyFont="1" applyFill="1" applyAlignment="1">
      <alignment horizontal="right" vertical="center"/>
    </xf>
    <xf numFmtId="166" fontId="3" fillId="2" borderId="0" xfId="0" applyNumberFormat="1" applyFont="1" applyFill="1" applyAlignment="1" applyProtection="1">
      <alignment horizontal="right" vertical="center"/>
      <protection locked="0"/>
    </xf>
    <xf numFmtId="166" fontId="3" fillId="2" borderId="1" xfId="0" applyNumberFormat="1" applyFont="1" applyFill="1" applyBorder="1" applyAlignment="1" applyProtection="1">
      <alignment horizontal="right" vertical="center"/>
      <protection locked="0"/>
    </xf>
    <xf numFmtId="166" fontId="3" fillId="2" borderId="1" xfId="0" applyNumberFormat="1" applyFont="1" applyFill="1" applyBorder="1" applyAlignment="1">
      <alignment horizontal="right" vertical="center"/>
    </xf>
    <xf numFmtId="166" fontId="3" fillId="2" borderId="2" xfId="0" applyNumberFormat="1" applyFont="1" applyFill="1" applyBorder="1" applyAlignment="1">
      <alignment horizontal="right" vertical="center"/>
    </xf>
    <xf numFmtId="37" fontId="1" fillId="0" borderId="0" xfId="0" applyNumberFormat="1" applyFont="1" applyAlignment="1">
      <alignment horizontal="left" vertical="center"/>
    </xf>
    <xf numFmtId="37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left" vertical="center"/>
    </xf>
    <xf numFmtId="3" fontId="1" fillId="0" borderId="0" xfId="0" applyNumberFormat="1" applyFont="1" applyAlignment="1">
      <alignment vertical="center"/>
    </xf>
    <xf numFmtId="37" fontId="1" fillId="0" borderId="1" xfId="0" applyNumberFormat="1" applyFont="1" applyBorder="1" applyAlignment="1">
      <alignment horizontal="left" vertical="center"/>
    </xf>
    <xf numFmtId="37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166" fontId="1" fillId="0" borderId="1" xfId="0" applyNumberFormat="1" applyFont="1" applyBorder="1" applyAlignment="1">
      <alignment horizontal="left" vertical="center"/>
    </xf>
    <xf numFmtId="3" fontId="1" fillId="0" borderId="0" xfId="0" applyNumberFormat="1" applyFont="1" applyAlignment="1">
      <alignment horizontal="left" vertical="center"/>
    </xf>
    <xf numFmtId="37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37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66" fontId="2" fillId="0" borderId="2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00000000-0011-0000-FFFF-FFFF00000000}"/>
  </tableStyles>
  <colors>
    <mruColors>
      <color rgb="FFFAFAFA"/>
      <color rgb="FF9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4"/>
  <sheetViews>
    <sheetView zoomScale="90" zoomScaleNormal="90" zoomScaleSheetLayoutView="110" zoomScalePageLayoutView="90" workbookViewId="0">
      <selection activeCell="N43" sqref="N43"/>
    </sheetView>
  </sheetViews>
  <sheetFormatPr defaultColWidth="9.33203125" defaultRowHeight="16.5" customHeight="1" x14ac:dyDescent="0.3"/>
  <cols>
    <col min="1" max="3" width="1.6640625" style="3" customWidth="1"/>
    <col min="4" max="4" width="44.44140625" style="3" customWidth="1"/>
    <col min="5" max="5" width="6.88671875" style="2" customWidth="1"/>
    <col min="6" max="6" width="1.33203125" style="3" customWidth="1"/>
    <col min="7" max="7" width="13.6640625" style="4" customWidth="1"/>
    <col min="8" max="8" width="1.33203125" style="3" customWidth="1"/>
    <col min="9" max="9" width="13.6640625" style="4" customWidth="1"/>
    <col min="10" max="16384" width="9.33203125" style="3"/>
  </cols>
  <sheetData>
    <row r="1" spans="1:9" ht="16.5" customHeight="1" x14ac:dyDescent="0.3">
      <c r="A1" s="1" t="s">
        <v>1</v>
      </c>
      <c r="B1" s="1"/>
      <c r="C1" s="1"/>
      <c r="D1" s="1"/>
    </row>
    <row r="2" spans="1:9" ht="16.5" customHeight="1" x14ac:dyDescent="0.3">
      <c r="A2" s="1" t="s">
        <v>2</v>
      </c>
      <c r="B2" s="1"/>
      <c r="C2" s="1"/>
      <c r="D2" s="1"/>
    </row>
    <row r="3" spans="1:9" ht="16.5" customHeight="1" x14ac:dyDescent="0.3">
      <c r="A3" s="5" t="s">
        <v>3</v>
      </c>
      <c r="B3" s="5"/>
      <c r="C3" s="5"/>
      <c r="D3" s="5"/>
      <c r="E3" s="6"/>
      <c r="F3" s="7"/>
      <c r="G3" s="8"/>
      <c r="H3" s="7"/>
      <c r="I3" s="8"/>
    </row>
    <row r="4" spans="1:9" ht="16.5" customHeight="1" x14ac:dyDescent="0.3">
      <c r="A4" s="1"/>
      <c r="B4" s="1"/>
      <c r="C4" s="1"/>
      <c r="D4" s="1"/>
    </row>
    <row r="5" spans="1:9" ht="16.5" customHeight="1" x14ac:dyDescent="0.3">
      <c r="A5" s="1"/>
      <c r="B5" s="1"/>
      <c r="C5" s="1"/>
      <c r="D5" s="1"/>
    </row>
    <row r="6" spans="1:9" ht="16.5" customHeight="1" x14ac:dyDescent="0.3">
      <c r="A6" s="1"/>
      <c r="B6" s="1"/>
      <c r="C6" s="1"/>
      <c r="D6" s="1"/>
      <c r="I6" s="9" t="s">
        <v>8</v>
      </c>
    </row>
    <row r="7" spans="1:9" ht="16.5" customHeight="1" x14ac:dyDescent="0.3">
      <c r="A7" s="1"/>
      <c r="B7" s="1"/>
      <c r="C7" s="1"/>
      <c r="D7" s="1"/>
      <c r="G7" s="10" t="s">
        <v>4</v>
      </c>
      <c r="I7" s="10" t="s">
        <v>9</v>
      </c>
    </row>
    <row r="8" spans="1:9" ht="16.5" customHeight="1" x14ac:dyDescent="0.3">
      <c r="A8" s="1"/>
      <c r="B8" s="1"/>
      <c r="C8" s="1"/>
      <c r="D8" s="1"/>
      <c r="G8" s="41" t="s">
        <v>7</v>
      </c>
      <c r="I8" s="10" t="s">
        <v>10</v>
      </c>
    </row>
    <row r="9" spans="1:9" ht="16.5" customHeight="1" x14ac:dyDescent="0.3">
      <c r="A9" s="11"/>
      <c r="B9" s="11"/>
      <c r="C9" s="11"/>
      <c r="D9" s="11"/>
      <c r="E9" s="12"/>
      <c r="F9" s="12"/>
      <c r="G9" s="10" t="s">
        <v>5</v>
      </c>
      <c r="H9" s="12"/>
      <c r="I9" s="10" t="s">
        <v>11</v>
      </c>
    </row>
    <row r="10" spans="1:9" ht="16.5" customHeight="1" x14ac:dyDescent="0.3">
      <c r="A10" s="11"/>
      <c r="B10" s="11"/>
      <c r="C10" s="11"/>
      <c r="D10" s="11"/>
      <c r="E10" s="13" t="s">
        <v>12</v>
      </c>
      <c r="F10" s="12"/>
      <c r="G10" s="14" t="s">
        <v>6</v>
      </c>
      <c r="H10" s="12"/>
      <c r="I10" s="14" t="s">
        <v>6</v>
      </c>
    </row>
    <row r="11" spans="1:9" ht="16.5" customHeight="1" x14ac:dyDescent="0.3">
      <c r="A11" s="11"/>
      <c r="B11" s="11"/>
      <c r="C11" s="11"/>
      <c r="D11" s="11"/>
      <c r="E11" s="12"/>
      <c r="F11" s="12"/>
      <c r="G11" s="15"/>
      <c r="H11" s="12"/>
      <c r="I11" s="16"/>
    </row>
    <row r="12" spans="1:9" ht="16.5" customHeight="1" x14ac:dyDescent="0.3">
      <c r="A12" s="1" t="s">
        <v>13</v>
      </c>
      <c r="B12" s="1"/>
      <c r="C12" s="1"/>
      <c r="D12" s="1"/>
      <c r="E12" s="12"/>
      <c r="F12" s="12"/>
      <c r="G12" s="17"/>
      <c r="H12" s="12"/>
      <c r="I12" s="16"/>
    </row>
    <row r="13" spans="1:9" ht="16.5" customHeight="1" x14ac:dyDescent="0.3">
      <c r="A13" s="11"/>
      <c r="B13" s="11"/>
      <c r="C13" s="11"/>
      <c r="D13" s="11"/>
      <c r="E13" s="12"/>
      <c r="F13" s="12"/>
      <c r="G13" s="15"/>
      <c r="H13" s="12"/>
      <c r="I13" s="16"/>
    </row>
    <row r="14" spans="1:9" ht="16.5" customHeight="1" x14ac:dyDescent="0.3">
      <c r="A14" s="1" t="s">
        <v>14</v>
      </c>
      <c r="B14" s="1"/>
      <c r="C14" s="1"/>
      <c r="D14" s="1"/>
      <c r="E14" s="12"/>
      <c r="F14" s="12"/>
      <c r="G14" s="15"/>
      <c r="H14" s="12"/>
      <c r="I14" s="16"/>
    </row>
    <row r="15" spans="1:9" ht="16.5" customHeight="1" x14ac:dyDescent="0.3">
      <c r="A15" s="11"/>
      <c r="B15" s="11"/>
      <c r="C15" s="11"/>
      <c r="D15" s="11"/>
      <c r="E15" s="12"/>
      <c r="F15" s="12"/>
      <c r="G15" s="18"/>
      <c r="H15" s="12"/>
      <c r="I15" s="16"/>
    </row>
    <row r="16" spans="1:9" ht="16.5" customHeight="1" x14ac:dyDescent="0.3">
      <c r="A16" s="3" t="s">
        <v>15</v>
      </c>
      <c r="C16" s="1"/>
      <c r="D16" s="1"/>
      <c r="E16" s="20">
        <v>7</v>
      </c>
      <c r="F16" s="20"/>
      <c r="G16" s="21">
        <v>144277801</v>
      </c>
      <c r="H16" s="20"/>
      <c r="I16" s="22">
        <v>108006648</v>
      </c>
    </row>
    <row r="17" spans="1:9" ht="16.5" customHeight="1" x14ac:dyDescent="0.3">
      <c r="A17" s="3" t="s">
        <v>16</v>
      </c>
      <c r="C17" s="1"/>
      <c r="D17" s="1"/>
      <c r="E17" s="20"/>
      <c r="F17" s="20"/>
      <c r="G17" s="21">
        <v>20241326</v>
      </c>
      <c r="H17" s="20"/>
      <c r="I17" s="22">
        <v>0</v>
      </c>
    </row>
    <row r="18" spans="1:9" ht="16.5" customHeight="1" x14ac:dyDescent="0.3">
      <c r="A18" s="3" t="s">
        <v>17</v>
      </c>
      <c r="C18" s="1"/>
      <c r="D18" s="1"/>
      <c r="E18" s="20">
        <v>8</v>
      </c>
      <c r="F18" s="20"/>
      <c r="G18" s="21">
        <v>176511916</v>
      </c>
      <c r="H18" s="20"/>
      <c r="I18" s="22">
        <v>273547132</v>
      </c>
    </row>
    <row r="19" spans="1:9" ht="16.5" customHeight="1" x14ac:dyDescent="0.3">
      <c r="A19" s="3" t="s">
        <v>18</v>
      </c>
      <c r="C19" s="1"/>
      <c r="D19" s="1"/>
      <c r="E19" s="20">
        <v>9</v>
      </c>
      <c r="F19" s="20"/>
      <c r="G19" s="21">
        <v>41086100</v>
      </c>
      <c r="H19" s="20"/>
      <c r="I19" s="22">
        <v>38094447</v>
      </c>
    </row>
    <row r="20" spans="1:9" ht="16.5" customHeight="1" x14ac:dyDescent="0.3">
      <c r="A20" s="3" t="s">
        <v>19</v>
      </c>
      <c r="C20" s="1"/>
      <c r="D20" s="1"/>
      <c r="E20" s="20">
        <v>6</v>
      </c>
      <c r="F20" s="20"/>
      <c r="G20" s="21">
        <v>461835</v>
      </c>
      <c r="H20" s="20"/>
      <c r="I20" s="22">
        <v>559350</v>
      </c>
    </row>
    <row r="21" spans="1:9" ht="16.5" customHeight="1" x14ac:dyDescent="0.3">
      <c r="A21" s="3" t="s">
        <v>20</v>
      </c>
      <c r="C21" s="1"/>
      <c r="D21" s="1"/>
      <c r="E21" s="20"/>
      <c r="F21" s="20"/>
      <c r="G21" s="23">
        <v>1666830</v>
      </c>
      <c r="H21" s="20"/>
      <c r="I21" s="24">
        <v>462368</v>
      </c>
    </row>
    <row r="22" spans="1:9" ht="16.5" customHeight="1" x14ac:dyDescent="0.3">
      <c r="A22" s="25"/>
      <c r="B22" s="25"/>
      <c r="C22" s="25"/>
      <c r="D22" s="25"/>
      <c r="E22" s="20"/>
      <c r="F22" s="20"/>
      <c r="G22" s="15"/>
      <c r="H22" s="20"/>
      <c r="I22" s="16"/>
    </row>
    <row r="23" spans="1:9" ht="16.5" customHeight="1" x14ac:dyDescent="0.3">
      <c r="A23" s="1" t="s">
        <v>21</v>
      </c>
      <c r="C23" s="1"/>
      <c r="D23" s="1"/>
      <c r="E23" s="20"/>
      <c r="F23" s="20"/>
      <c r="G23" s="23">
        <f>SUM(G16:G22)</f>
        <v>384245808</v>
      </c>
      <c r="H23" s="20"/>
      <c r="I23" s="26">
        <f>SUM(I16:I22)</f>
        <v>420669945</v>
      </c>
    </row>
    <row r="24" spans="1:9" ht="16.5" customHeight="1" x14ac:dyDescent="0.3">
      <c r="A24" s="1"/>
      <c r="C24" s="1"/>
      <c r="D24" s="1"/>
      <c r="E24" s="20"/>
      <c r="F24" s="20"/>
      <c r="G24" s="17"/>
      <c r="H24" s="20"/>
      <c r="I24" s="16"/>
    </row>
    <row r="25" spans="1:9" ht="16.5" customHeight="1" x14ac:dyDescent="0.3">
      <c r="A25" s="1" t="s">
        <v>22</v>
      </c>
      <c r="C25" s="1"/>
      <c r="D25" s="1"/>
      <c r="E25" s="20"/>
      <c r="F25" s="20"/>
      <c r="G25" s="15"/>
      <c r="H25" s="20"/>
      <c r="I25" s="16"/>
    </row>
    <row r="26" spans="1:9" ht="16.5" customHeight="1" x14ac:dyDescent="0.3">
      <c r="A26" s="1"/>
      <c r="C26" s="1"/>
      <c r="D26" s="1"/>
      <c r="E26" s="20"/>
      <c r="F26" s="20"/>
      <c r="G26" s="15"/>
      <c r="H26" s="20"/>
      <c r="I26" s="16"/>
    </row>
    <row r="27" spans="1:9" ht="16.5" customHeight="1" x14ac:dyDescent="0.3">
      <c r="A27" s="3" t="s">
        <v>16</v>
      </c>
      <c r="C27" s="1"/>
      <c r="D27" s="1"/>
      <c r="E27" s="20">
        <v>3</v>
      </c>
      <c r="F27" s="20"/>
      <c r="G27" s="21">
        <v>0</v>
      </c>
      <c r="H27" s="20"/>
      <c r="I27" s="22">
        <v>20032561</v>
      </c>
    </row>
    <row r="28" spans="1:9" ht="16.5" customHeight="1" x14ac:dyDescent="0.3">
      <c r="A28" s="3" t="s">
        <v>23</v>
      </c>
      <c r="C28" s="1"/>
      <c r="D28" s="1"/>
      <c r="E28" s="20">
        <v>10</v>
      </c>
      <c r="F28" s="20"/>
      <c r="G28" s="18">
        <v>6112000</v>
      </c>
      <c r="H28" s="20"/>
      <c r="I28" s="16">
        <v>1000000</v>
      </c>
    </row>
    <row r="29" spans="1:9" ht="16.5" customHeight="1" x14ac:dyDescent="0.3">
      <c r="A29" s="3" t="s">
        <v>24</v>
      </c>
      <c r="C29" s="1"/>
      <c r="D29" s="1"/>
      <c r="E29" s="2">
        <v>11</v>
      </c>
      <c r="F29" s="20"/>
      <c r="G29" s="18">
        <v>38514641</v>
      </c>
      <c r="H29" s="20"/>
      <c r="I29" s="16">
        <v>37693088</v>
      </c>
    </row>
    <row r="30" spans="1:9" ht="16.5" customHeight="1" x14ac:dyDescent="0.3">
      <c r="A30" s="3" t="s">
        <v>25</v>
      </c>
      <c r="C30" s="1"/>
      <c r="D30" s="1"/>
      <c r="E30" s="20">
        <v>12</v>
      </c>
      <c r="F30" s="20"/>
      <c r="G30" s="18">
        <v>11958124</v>
      </c>
      <c r="H30" s="20"/>
      <c r="I30" s="16">
        <v>11166480</v>
      </c>
    </row>
    <row r="31" spans="1:9" ht="16.5" customHeight="1" x14ac:dyDescent="0.3">
      <c r="A31" s="3" t="s">
        <v>26</v>
      </c>
      <c r="C31" s="1"/>
      <c r="D31" s="1"/>
      <c r="E31" s="20">
        <v>13</v>
      </c>
      <c r="F31" s="20"/>
      <c r="G31" s="18">
        <v>3479687</v>
      </c>
      <c r="H31" s="20"/>
      <c r="I31" s="16">
        <v>3739276</v>
      </c>
    </row>
    <row r="32" spans="1:9" ht="16.5" customHeight="1" x14ac:dyDescent="0.3">
      <c r="A32" s="3" t="s">
        <v>27</v>
      </c>
      <c r="C32" s="1"/>
      <c r="D32" s="1"/>
      <c r="E32" s="20"/>
      <c r="F32" s="20"/>
      <c r="G32" s="18">
        <v>2303724</v>
      </c>
      <c r="H32" s="20"/>
      <c r="I32" s="16">
        <v>2546079</v>
      </c>
    </row>
    <row r="33" spans="1:9" ht="16.5" customHeight="1" x14ac:dyDescent="0.3">
      <c r="A33" s="3" t="s">
        <v>28</v>
      </c>
      <c r="C33" s="1"/>
      <c r="D33" s="1"/>
      <c r="E33" s="20"/>
      <c r="F33" s="20"/>
      <c r="G33" s="23">
        <v>4133810</v>
      </c>
      <c r="H33" s="20"/>
      <c r="I33" s="26">
        <v>4329282</v>
      </c>
    </row>
    <row r="34" spans="1:9" ht="16.5" customHeight="1" x14ac:dyDescent="0.3">
      <c r="A34" s="1"/>
      <c r="C34" s="1"/>
      <c r="D34" s="1"/>
      <c r="E34" s="20"/>
      <c r="F34" s="20"/>
      <c r="G34" s="21"/>
      <c r="H34" s="20"/>
      <c r="I34" s="16"/>
    </row>
    <row r="35" spans="1:9" ht="16.5" customHeight="1" x14ac:dyDescent="0.3">
      <c r="A35" s="1" t="s">
        <v>29</v>
      </c>
      <c r="C35" s="1"/>
      <c r="D35" s="1"/>
      <c r="E35" s="20"/>
      <c r="F35" s="20"/>
      <c r="G35" s="28">
        <f>SUM(G27:G34)</f>
        <v>66501986</v>
      </c>
      <c r="H35" s="20"/>
      <c r="I35" s="26">
        <f>SUM(I27:I34)</f>
        <v>80506766</v>
      </c>
    </row>
    <row r="36" spans="1:9" ht="16.5" customHeight="1" x14ac:dyDescent="0.3">
      <c r="A36" s="1"/>
      <c r="C36" s="1"/>
      <c r="D36" s="1"/>
      <c r="E36" s="20"/>
      <c r="F36" s="20"/>
      <c r="G36" s="29"/>
      <c r="H36" s="20"/>
      <c r="I36" s="16"/>
    </row>
    <row r="37" spans="1:9" ht="16.5" customHeight="1" thickBot="1" x14ac:dyDescent="0.35">
      <c r="A37" s="1" t="s">
        <v>30</v>
      </c>
      <c r="C37" s="1"/>
      <c r="D37" s="1"/>
      <c r="E37" s="20"/>
      <c r="F37" s="20"/>
      <c r="G37" s="30">
        <f>SUM(G23,G35)</f>
        <v>450747794</v>
      </c>
      <c r="H37" s="20"/>
      <c r="I37" s="31">
        <f>SUM(I23,I35)</f>
        <v>501176711</v>
      </c>
    </row>
    <row r="38" spans="1:9" ht="16.5" customHeight="1" thickTop="1" x14ac:dyDescent="0.3">
      <c r="A38" s="1"/>
      <c r="C38" s="1"/>
      <c r="D38" s="1"/>
      <c r="E38" s="20"/>
      <c r="F38" s="20"/>
      <c r="G38" s="16"/>
      <c r="H38" s="20"/>
      <c r="I38" s="16"/>
    </row>
    <row r="39" spans="1:9" ht="16.5" customHeight="1" x14ac:dyDescent="0.3">
      <c r="A39" s="1"/>
      <c r="C39" s="1"/>
      <c r="D39" s="1"/>
      <c r="E39" s="20"/>
      <c r="F39" s="20"/>
      <c r="G39" s="16"/>
      <c r="H39" s="20"/>
      <c r="I39" s="16"/>
    </row>
    <row r="40" spans="1:9" ht="16.5" customHeight="1" x14ac:dyDescent="0.3">
      <c r="A40" s="1"/>
      <c r="C40" s="1"/>
      <c r="D40" s="1"/>
      <c r="E40" s="20"/>
      <c r="F40" s="20"/>
      <c r="G40" s="16"/>
      <c r="H40" s="20"/>
      <c r="I40" s="16"/>
    </row>
    <row r="41" spans="1:9" ht="16.5" customHeight="1" x14ac:dyDescent="0.3">
      <c r="A41" s="1"/>
      <c r="C41" s="1"/>
      <c r="D41" s="1"/>
      <c r="E41" s="20"/>
      <c r="F41" s="20"/>
      <c r="G41" s="16"/>
      <c r="H41" s="20"/>
      <c r="I41" s="16"/>
    </row>
    <row r="42" spans="1:9" ht="16.5" customHeight="1" x14ac:dyDescent="0.3">
      <c r="A42" s="1"/>
      <c r="C42" s="1"/>
      <c r="D42" s="1"/>
      <c r="E42" s="20"/>
      <c r="F42" s="20"/>
      <c r="G42" s="16"/>
      <c r="H42" s="20"/>
      <c r="I42" s="16"/>
    </row>
    <row r="43" spans="1:9" ht="16.5" customHeight="1" x14ac:dyDescent="0.3">
      <c r="A43" s="1"/>
      <c r="C43" s="1"/>
      <c r="D43" s="1"/>
      <c r="E43" s="20"/>
      <c r="F43" s="20"/>
      <c r="G43" s="16"/>
      <c r="H43" s="20"/>
      <c r="I43" s="16"/>
    </row>
    <row r="44" spans="1:9" ht="16.5" customHeight="1" x14ac:dyDescent="0.3">
      <c r="A44" s="1"/>
      <c r="C44" s="1"/>
      <c r="D44" s="1"/>
      <c r="E44" s="20"/>
      <c r="F44" s="20"/>
      <c r="G44" s="16"/>
      <c r="H44" s="20"/>
      <c r="I44" s="16"/>
    </row>
    <row r="45" spans="1:9" ht="16.5" customHeight="1" x14ac:dyDescent="0.3">
      <c r="A45" s="1"/>
      <c r="C45" s="1"/>
      <c r="D45" s="1"/>
      <c r="E45" s="20"/>
      <c r="F45" s="20"/>
      <c r="G45" s="46"/>
      <c r="H45" s="20"/>
      <c r="I45" s="16"/>
    </row>
    <row r="46" spans="1:9" ht="16.5" customHeight="1" x14ac:dyDescent="0.3">
      <c r="A46" s="1"/>
      <c r="C46" s="1"/>
      <c r="D46" s="1"/>
      <c r="E46" s="20"/>
      <c r="F46" s="20"/>
      <c r="G46" s="16"/>
      <c r="H46" s="20"/>
      <c r="I46" s="16"/>
    </row>
    <row r="47" spans="1:9" ht="11.25" customHeight="1" x14ac:dyDescent="0.3">
      <c r="A47" s="1"/>
      <c r="C47" s="1"/>
      <c r="D47" s="1"/>
      <c r="E47" s="20"/>
      <c r="F47" s="20"/>
      <c r="G47" s="16"/>
      <c r="H47" s="20"/>
      <c r="I47" s="16"/>
    </row>
    <row r="48" spans="1:9" ht="21.9" customHeight="1" x14ac:dyDescent="0.3">
      <c r="A48" s="7" t="s">
        <v>31</v>
      </c>
      <c r="B48" s="7"/>
      <c r="C48" s="7"/>
      <c r="D48" s="7"/>
      <c r="E48" s="6"/>
      <c r="F48" s="7"/>
      <c r="G48" s="8"/>
      <c r="H48" s="7"/>
      <c r="I48" s="8"/>
    </row>
    <row r="49" spans="1:9" ht="16.5" customHeight="1" x14ac:dyDescent="0.3">
      <c r="A49" s="1" t="str">
        <f>+A1</f>
        <v>Itthirit Nice Corporation Public Company Limited</v>
      </c>
      <c r="B49" s="1"/>
      <c r="C49" s="1"/>
      <c r="D49" s="1"/>
    </row>
    <row r="50" spans="1:9" ht="16.5" customHeight="1" x14ac:dyDescent="0.3">
      <c r="A50" s="1" t="s">
        <v>2</v>
      </c>
      <c r="B50" s="1"/>
      <c r="C50" s="1"/>
      <c r="D50" s="1"/>
    </row>
    <row r="51" spans="1:9" ht="16.5" customHeight="1" x14ac:dyDescent="0.3">
      <c r="A51" s="5" t="str">
        <f>A3</f>
        <v>As at 30 September 2024</v>
      </c>
      <c r="B51" s="5"/>
      <c r="C51" s="5"/>
      <c r="D51" s="5"/>
      <c r="E51" s="6"/>
      <c r="F51" s="7"/>
      <c r="G51" s="8"/>
      <c r="H51" s="7"/>
      <c r="I51" s="8"/>
    </row>
    <row r="52" spans="1:9" ht="16.5" customHeight="1" x14ac:dyDescent="0.3">
      <c r="A52" s="1"/>
      <c r="B52" s="1"/>
      <c r="C52" s="1"/>
      <c r="D52" s="1"/>
    </row>
    <row r="53" spans="1:9" ht="16.5" customHeight="1" x14ac:dyDescent="0.3">
      <c r="A53" s="1"/>
      <c r="B53" s="1"/>
      <c r="C53" s="1"/>
      <c r="D53" s="1"/>
    </row>
    <row r="54" spans="1:9" ht="16.5" customHeight="1" x14ac:dyDescent="0.3">
      <c r="A54" s="1"/>
      <c r="B54" s="1"/>
      <c r="C54" s="1"/>
      <c r="D54" s="1"/>
      <c r="I54" s="9" t="s">
        <v>8</v>
      </c>
    </row>
    <row r="55" spans="1:9" ht="16.5" customHeight="1" x14ac:dyDescent="0.3">
      <c r="A55" s="1"/>
      <c r="B55" s="1"/>
      <c r="C55" s="1"/>
      <c r="D55" s="1"/>
      <c r="G55" s="10" t="s">
        <v>4</v>
      </c>
      <c r="I55" s="10" t="s">
        <v>9</v>
      </c>
    </row>
    <row r="56" spans="1:9" ht="16.5" customHeight="1" x14ac:dyDescent="0.3">
      <c r="A56" s="1"/>
      <c r="B56" s="1"/>
      <c r="C56" s="1"/>
      <c r="D56" s="1"/>
      <c r="G56" s="10" t="s">
        <v>7</v>
      </c>
      <c r="I56" s="10" t="s">
        <v>10</v>
      </c>
    </row>
    <row r="57" spans="1:9" ht="16.5" customHeight="1" x14ac:dyDescent="0.3">
      <c r="A57" s="11"/>
      <c r="B57" s="11"/>
      <c r="C57" s="11"/>
      <c r="D57" s="11"/>
      <c r="E57" s="12"/>
      <c r="F57" s="12"/>
      <c r="G57" s="10" t="s">
        <v>5</v>
      </c>
      <c r="H57" s="12"/>
      <c r="I57" s="10" t="s">
        <v>11</v>
      </c>
    </row>
    <row r="58" spans="1:9" ht="16.5" customHeight="1" x14ac:dyDescent="0.3">
      <c r="A58" s="11"/>
      <c r="B58" s="11"/>
      <c r="C58" s="11"/>
      <c r="D58" s="11"/>
      <c r="E58" s="13" t="s">
        <v>12</v>
      </c>
      <c r="F58" s="12"/>
      <c r="G58" s="14" t="s">
        <v>6</v>
      </c>
      <c r="H58" s="12"/>
      <c r="I58" s="14" t="s">
        <v>6</v>
      </c>
    </row>
    <row r="59" spans="1:9" ht="16.5" customHeight="1" x14ac:dyDescent="0.3">
      <c r="G59" s="15"/>
    </row>
    <row r="60" spans="1:9" ht="16.5" customHeight="1" x14ac:dyDescent="0.3">
      <c r="A60" s="1" t="s">
        <v>32</v>
      </c>
      <c r="B60" s="1"/>
      <c r="C60" s="1"/>
      <c r="D60" s="1"/>
      <c r="G60" s="15"/>
    </row>
    <row r="61" spans="1:9" ht="16.5" customHeight="1" x14ac:dyDescent="0.3">
      <c r="G61" s="15"/>
    </row>
    <row r="62" spans="1:9" ht="16.5" customHeight="1" x14ac:dyDescent="0.3">
      <c r="A62" s="1" t="s">
        <v>33</v>
      </c>
      <c r="B62" s="1"/>
      <c r="C62" s="1"/>
      <c r="D62" s="1"/>
      <c r="G62" s="15"/>
    </row>
    <row r="63" spans="1:9" ht="16.5" customHeight="1" x14ac:dyDescent="0.3">
      <c r="G63" s="15"/>
    </row>
    <row r="64" spans="1:9" ht="16.5" customHeight="1" x14ac:dyDescent="0.3">
      <c r="A64" s="3" t="s">
        <v>34</v>
      </c>
      <c r="E64" s="2">
        <v>14</v>
      </c>
      <c r="G64" s="21">
        <v>28246304</v>
      </c>
      <c r="I64" s="4">
        <v>105188198</v>
      </c>
    </row>
    <row r="65" spans="1:9" ht="16.5" customHeight="1" x14ac:dyDescent="0.3">
      <c r="A65" s="3" t="s">
        <v>35</v>
      </c>
      <c r="G65" s="21">
        <v>3236788</v>
      </c>
      <c r="I65" s="4">
        <v>955766</v>
      </c>
    </row>
    <row r="66" spans="1:9" ht="16.5" customHeight="1" x14ac:dyDescent="0.3">
      <c r="A66" s="3" t="s">
        <v>145</v>
      </c>
      <c r="E66" s="3"/>
      <c r="G66" s="21"/>
    </row>
    <row r="67" spans="1:9" ht="16.5" customHeight="1" x14ac:dyDescent="0.3">
      <c r="B67" s="3" t="s">
        <v>158</v>
      </c>
      <c r="E67" s="2">
        <v>15</v>
      </c>
      <c r="G67" s="21">
        <v>2834464</v>
      </c>
      <c r="I67" s="4">
        <v>0</v>
      </c>
    </row>
    <row r="68" spans="1:9" ht="16.5" customHeight="1" x14ac:dyDescent="0.3">
      <c r="A68" s="3" t="s">
        <v>39</v>
      </c>
      <c r="G68" s="21">
        <v>3533534</v>
      </c>
      <c r="I68" s="4">
        <v>2291046</v>
      </c>
    </row>
    <row r="69" spans="1:9" ht="16.5" customHeight="1" x14ac:dyDescent="0.3">
      <c r="A69" s="3" t="s">
        <v>36</v>
      </c>
      <c r="G69" s="21">
        <v>222760</v>
      </c>
      <c r="I69" s="4">
        <v>4841855</v>
      </c>
    </row>
    <row r="70" spans="1:9" ht="16.5" customHeight="1" x14ac:dyDescent="0.3">
      <c r="A70" s="3" t="s">
        <v>37</v>
      </c>
      <c r="E70" s="2">
        <v>6</v>
      </c>
      <c r="G70" s="21">
        <v>285471</v>
      </c>
      <c r="I70" s="4">
        <v>486411</v>
      </c>
    </row>
    <row r="71" spans="1:9" ht="16.5" customHeight="1" x14ac:dyDescent="0.3">
      <c r="A71" s="3" t="s">
        <v>38</v>
      </c>
      <c r="G71" s="32">
        <v>403107</v>
      </c>
      <c r="I71" s="8">
        <v>303741</v>
      </c>
    </row>
    <row r="72" spans="1:9" ht="16.5" customHeight="1" x14ac:dyDescent="0.3">
      <c r="G72" s="21"/>
    </row>
    <row r="73" spans="1:9" ht="16.5" customHeight="1" x14ac:dyDescent="0.3">
      <c r="A73" s="1" t="s">
        <v>40</v>
      </c>
      <c r="G73" s="32">
        <f>SUM(G64:G72)</f>
        <v>38762428</v>
      </c>
      <c r="I73" s="8">
        <f>SUM(I64:I72)</f>
        <v>114067017</v>
      </c>
    </row>
    <row r="74" spans="1:9" ht="16.5" customHeight="1" x14ac:dyDescent="0.3">
      <c r="G74" s="18"/>
    </row>
    <row r="75" spans="1:9" ht="16.5" customHeight="1" x14ac:dyDescent="0.3">
      <c r="A75" s="1" t="s">
        <v>41</v>
      </c>
      <c r="G75" s="18"/>
    </row>
    <row r="76" spans="1:9" ht="16.5" customHeight="1" x14ac:dyDescent="0.3">
      <c r="A76" s="1"/>
      <c r="G76" s="18"/>
    </row>
    <row r="77" spans="1:9" ht="16.5" customHeight="1" x14ac:dyDescent="0.3">
      <c r="A77" s="3" t="s">
        <v>159</v>
      </c>
      <c r="E77" s="2">
        <v>15</v>
      </c>
      <c r="G77" s="18">
        <v>7060622</v>
      </c>
      <c r="I77" s="4">
        <v>0</v>
      </c>
    </row>
    <row r="78" spans="1:9" ht="16.5" customHeight="1" x14ac:dyDescent="0.3">
      <c r="A78" s="3" t="s">
        <v>42</v>
      </c>
      <c r="G78" s="18">
        <v>33838037</v>
      </c>
      <c r="I78" s="4">
        <v>35504856</v>
      </c>
    </row>
    <row r="79" spans="1:9" ht="16.5" customHeight="1" x14ac:dyDescent="0.3">
      <c r="A79" s="3" t="s">
        <v>43</v>
      </c>
      <c r="E79" s="2">
        <v>16</v>
      </c>
      <c r="G79" s="18">
        <v>770754</v>
      </c>
      <c r="I79" s="4">
        <v>593790</v>
      </c>
    </row>
    <row r="80" spans="1:9" ht="16.5" customHeight="1" x14ac:dyDescent="0.3">
      <c r="A80" s="3" t="s">
        <v>44</v>
      </c>
      <c r="G80" s="23">
        <v>5285536</v>
      </c>
      <c r="I80" s="8">
        <v>4774478</v>
      </c>
    </row>
    <row r="81" spans="1:9" ht="16.5" customHeight="1" x14ac:dyDescent="0.3">
      <c r="G81" s="18"/>
    </row>
    <row r="82" spans="1:9" ht="16.5" customHeight="1" x14ac:dyDescent="0.3">
      <c r="A82" s="1" t="s">
        <v>45</v>
      </c>
      <c r="G82" s="33">
        <f>SUM(G77:G80)</f>
        <v>46954949</v>
      </c>
      <c r="I82" s="8">
        <f>SUM(I77:I80)</f>
        <v>40873124</v>
      </c>
    </row>
    <row r="83" spans="1:9" ht="16.5" customHeight="1" x14ac:dyDescent="0.3">
      <c r="G83" s="15"/>
    </row>
    <row r="84" spans="1:9" ht="16.5" customHeight="1" x14ac:dyDescent="0.3">
      <c r="A84" s="1" t="s">
        <v>46</v>
      </c>
      <c r="B84" s="1"/>
      <c r="G84" s="33">
        <f>SUM(G73,G82)</f>
        <v>85717377</v>
      </c>
      <c r="I84" s="8">
        <f>SUM(I73,I82)</f>
        <v>154940141</v>
      </c>
    </row>
    <row r="85" spans="1:9" ht="16.5" customHeight="1" x14ac:dyDescent="0.3">
      <c r="G85" s="27"/>
    </row>
    <row r="86" spans="1:9" ht="16.5" customHeight="1" x14ac:dyDescent="0.3">
      <c r="G86" s="27"/>
    </row>
    <row r="87" spans="1:9" ht="16.5" customHeight="1" x14ac:dyDescent="0.3">
      <c r="G87" s="27"/>
    </row>
    <row r="88" spans="1:9" ht="16.5" customHeight="1" x14ac:dyDescent="0.3">
      <c r="G88" s="27"/>
    </row>
    <row r="89" spans="1:9" ht="16.5" customHeight="1" x14ac:dyDescent="0.3">
      <c r="G89" s="27"/>
    </row>
    <row r="90" spans="1:9" ht="16.5" customHeight="1" x14ac:dyDescent="0.3">
      <c r="G90" s="27"/>
    </row>
    <row r="91" spans="1:9" ht="16.5" customHeight="1" x14ac:dyDescent="0.3">
      <c r="G91" s="27"/>
    </row>
    <row r="92" spans="1:9" ht="16.5" customHeight="1" x14ac:dyDescent="0.3">
      <c r="G92" s="27"/>
    </row>
    <row r="93" spans="1:9" ht="16.5" customHeight="1" x14ac:dyDescent="0.3">
      <c r="G93" s="27"/>
    </row>
    <row r="94" spans="1:9" ht="16.5" customHeight="1" x14ac:dyDescent="0.3">
      <c r="G94" s="27"/>
    </row>
    <row r="95" spans="1:9" ht="11.25" customHeight="1" x14ac:dyDescent="0.3">
      <c r="G95" s="27"/>
    </row>
    <row r="96" spans="1:9" ht="21.9" customHeight="1" x14ac:dyDescent="0.3">
      <c r="A96" s="7" t="str">
        <f>+A48</f>
        <v>The accompanying notes are an integral part of this interim financial information.</v>
      </c>
      <c r="B96" s="7"/>
      <c r="C96" s="7"/>
      <c r="D96" s="7"/>
      <c r="E96" s="6"/>
      <c r="F96" s="7"/>
      <c r="G96" s="34"/>
      <c r="H96" s="7"/>
      <c r="I96" s="8"/>
    </row>
    <row r="97" spans="1:9" ht="16.5" customHeight="1" x14ac:dyDescent="0.3">
      <c r="A97" s="1" t="str">
        <f>+A1</f>
        <v>Itthirit Nice Corporation Public Company Limited</v>
      </c>
      <c r="B97" s="1"/>
      <c r="C97" s="1"/>
      <c r="D97" s="1"/>
    </row>
    <row r="98" spans="1:9" ht="16.5" customHeight="1" x14ac:dyDescent="0.3">
      <c r="A98" s="1" t="s">
        <v>2</v>
      </c>
      <c r="B98" s="1"/>
      <c r="C98" s="1"/>
      <c r="D98" s="1"/>
    </row>
    <row r="99" spans="1:9" ht="16.5" customHeight="1" x14ac:dyDescent="0.3">
      <c r="A99" s="5" t="str">
        <f>A51</f>
        <v>As at 30 September 2024</v>
      </c>
      <c r="B99" s="5"/>
      <c r="C99" s="5"/>
      <c r="D99" s="5"/>
      <c r="E99" s="6"/>
      <c r="F99" s="7"/>
      <c r="G99" s="8"/>
      <c r="H99" s="7"/>
      <c r="I99" s="8"/>
    </row>
    <row r="100" spans="1:9" ht="16.5" customHeight="1" x14ac:dyDescent="0.3">
      <c r="A100" s="1"/>
      <c r="B100" s="1"/>
      <c r="C100" s="1"/>
      <c r="D100" s="1"/>
    </row>
    <row r="101" spans="1:9" ht="16.5" customHeight="1" x14ac:dyDescent="0.3">
      <c r="A101" s="1"/>
      <c r="B101" s="1"/>
      <c r="C101" s="1"/>
      <c r="D101" s="1"/>
    </row>
    <row r="102" spans="1:9" ht="16.5" customHeight="1" x14ac:dyDescent="0.3">
      <c r="A102" s="1"/>
      <c r="B102" s="1"/>
      <c r="C102" s="1"/>
      <c r="D102" s="1"/>
      <c r="I102" s="9" t="s">
        <v>8</v>
      </c>
    </row>
    <row r="103" spans="1:9" ht="16.5" customHeight="1" x14ac:dyDescent="0.3">
      <c r="A103" s="1"/>
      <c r="B103" s="1"/>
      <c r="C103" s="1"/>
      <c r="D103" s="1"/>
      <c r="G103" s="10" t="s">
        <v>4</v>
      </c>
      <c r="I103" s="10" t="s">
        <v>9</v>
      </c>
    </row>
    <row r="104" spans="1:9" ht="16.5" customHeight="1" x14ac:dyDescent="0.3">
      <c r="A104" s="1"/>
      <c r="B104" s="1"/>
      <c r="C104" s="1"/>
      <c r="D104" s="1"/>
      <c r="G104" s="10" t="s">
        <v>7</v>
      </c>
      <c r="I104" s="10" t="s">
        <v>10</v>
      </c>
    </row>
    <row r="105" spans="1:9" ht="16.5" customHeight="1" x14ac:dyDescent="0.3">
      <c r="A105" s="11"/>
      <c r="B105" s="11"/>
      <c r="C105" s="11"/>
      <c r="D105" s="11"/>
      <c r="E105" s="12"/>
      <c r="F105" s="12"/>
      <c r="G105" s="35">
        <v>2024</v>
      </c>
      <c r="H105" s="12"/>
      <c r="I105" s="35">
        <v>2023</v>
      </c>
    </row>
    <row r="106" spans="1:9" ht="16.5" customHeight="1" x14ac:dyDescent="0.3">
      <c r="A106" s="11"/>
      <c r="B106" s="11"/>
      <c r="C106" s="11"/>
      <c r="D106" s="11"/>
      <c r="E106" s="13" t="s">
        <v>12</v>
      </c>
      <c r="F106" s="12"/>
      <c r="G106" s="14" t="s">
        <v>6</v>
      </c>
      <c r="H106" s="12"/>
      <c r="I106" s="14" t="s">
        <v>6</v>
      </c>
    </row>
    <row r="107" spans="1:9" ht="16.5" customHeight="1" x14ac:dyDescent="0.3">
      <c r="G107" s="15"/>
    </row>
    <row r="108" spans="1:9" ht="16.5" customHeight="1" x14ac:dyDescent="0.3">
      <c r="A108" s="1" t="s">
        <v>144</v>
      </c>
      <c r="B108" s="1"/>
      <c r="C108" s="1"/>
      <c r="D108" s="1"/>
      <c r="G108" s="15"/>
    </row>
    <row r="109" spans="1:9" ht="16.5" customHeight="1" x14ac:dyDescent="0.3">
      <c r="G109" s="15"/>
    </row>
    <row r="110" spans="1:9" ht="16.5" customHeight="1" x14ac:dyDescent="0.3">
      <c r="A110" s="1" t="s">
        <v>47</v>
      </c>
      <c r="B110" s="1"/>
      <c r="G110" s="18"/>
    </row>
    <row r="111" spans="1:9" ht="16.5" customHeight="1" x14ac:dyDescent="0.3">
      <c r="G111" s="15"/>
    </row>
    <row r="112" spans="1:9" ht="16.5" customHeight="1" x14ac:dyDescent="0.3">
      <c r="A112" s="3" t="s">
        <v>48</v>
      </c>
      <c r="G112" s="21"/>
    </row>
    <row r="113" spans="1:9" ht="16.5" customHeight="1" x14ac:dyDescent="0.3">
      <c r="B113" s="3" t="s">
        <v>49</v>
      </c>
      <c r="G113" s="18"/>
    </row>
    <row r="114" spans="1:9" ht="16.5" customHeight="1" x14ac:dyDescent="0.3">
      <c r="C114" s="3" t="s">
        <v>147</v>
      </c>
      <c r="G114" s="18"/>
    </row>
    <row r="115" spans="1:9" ht="16.5" customHeight="1" thickBot="1" x14ac:dyDescent="0.35">
      <c r="D115" s="3" t="s">
        <v>146</v>
      </c>
      <c r="E115" s="2">
        <v>17</v>
      </c>
      <c r="G115" s="36">
        <v>135000000</v>
      </c>
      <c r="I115" s="37">
        <v>135000000</v>
      </c>
    </row>
    <row r="116" spans="1:9" ht="16.5" customHeight="1" thickTop="1" x14ac:dyDescent="0.3">
      <c r="G116" s="18"/>
    </row>
    <row r="117" spans="1:9" ht="16.5" customHeight="1" x14ac:dyDescent="0.3">
      <c r="B117" s="3" t="s">
        <v>50</v>
      </c>
      <c r="G117" s="18"/>
    </row>
    <row r="118" spans="1:9" ht="16.5" customHeight="1" x14ac:dyDescent="0.3">
      <c r="C118" s="3" t="s">
        <v>148</v>
      </c>
      <c r="G118" s="15"/>
    </row>
    <row r="119" spans="1:9" ht="16.5" customHeight="1" x14ac:dyDescent="0.3">
      <c r="D119" s="3" t="s">
        <v>149</v>
      </c>
      <c r="E119" s="2">
        <v>17</v>
      </c>
      <c r="G119" s="18">
        <v>135000000</v>
      </c>
      <c r="I119" s="4">
        <v>135000000</v>
      </c>
    </row>
    <row r="120" spans="1:9" ht="16.5" customHeight="1" x14ac:dyDescent="0.3">
      <c r="A120" s="3" t="s">
        <v>51</v>
      </c>
      <c r="E120" s="2">
        <v>17</v>
      </c>
      <c r="G120" s="18">
        <v>165469737</v>
      </c>
      <c r="I120" s="4">
        <v>165469737</v>
      </c>
    </row>
    <row r="121" spans="1:9" ht="16.5" customHeight="1" x14ac:dyDescent="0.3">
      <c r="A121" s="3" t="s">
        <v>52</v>
      </c>
      <c r="G121" s="18">
        <v>987345</v>
      </c>
      <c r="I121" s="4">
        <v>987345</v>
      </c>
    </row>
    <row r="122" spans="1:9" ht="16.5" customHeight="1" x14ac:dyDescent="0.3">
      <c r="A122" s="3" t="s">
        <v>53</v>
      </c>
      <c r="G122" s="18"/>
    </row>
    <row r="123" spans="1:9" ht="16.5" customHeight="1" x14ac:dyDescent="0.3">
      <c r="B123" s="3" t="s">
        <v>54</v>
      </c>
      <c r="E123" s="2">
        <v>18</v>
      </c>
      <c r="G123" s="18">
        <v>8300000</v>
      </c>
      <c r="I123" s="4">
        <v>8300000</v>
      </c>
    </row>
    <row r="124" spans="1:9" ht="16.5" customHeight="1" x14ac:dyDescent="0.3">
      <c r="B124" s="3" t="s">
        <v>55</v>
      </c>
      <c r="G124" s="18">
        <v>56881011</v>
      </c>
      <c r="I124" s="4">
        <v>38087164</v>
      </c>
    </row>
    <row r="125" spans="1:9" ht="16.5" customHeight="1" x14ac:dyDescent="0.3">
      <c r="A125" s="3" t="s">
        <v>56</v>
      </c>
      <c r="B125" s="38"/>
      <c r="G125" s="32">
        <v>-1607676</v>
      </c>
      <c r="I125" s="8">
        <v>-1607676</v>
      </c>
    </row>
    <row r="126" spans="1:9" ht="16.5" customHeight="1" x14ac:dyDescent="0.3">
      <c r="G126" s="18"/>
    </row>
    <row r="127" spans="1:9" ht="16.5" customHeight="1" x14ac:dyDescent="0.3">
      <c r="A127" s="1" t="s">
        <v>57</v>
      </c>
      <c r="G127" s="23">
        <f>SUM(G119:G125)</f>
        <v>365030417</v>
      </c>
      <c r="I127" s="8">
        <f>SUM(I119:I125)</f>
        <v>346236570</v>
      </c>
    </row>
    <row r="128" spans="1:9" ht="16.5" customHeight="1" x14ac:dyDescent="0.3">
      <c r="G128" s="15"/>
    </row>
    <row r="129" spans="1:9" ht="16.5" customHeight="1" thickBot="1" x14ac:dyDescent="0.35">
      <c r="A129" s="1" t="s">
        <v>58</v>
      </c>
      <c r="B129" s="1"/>
      <c r="G129" s="39">
        <f>SUM(G127+G84)</f>
        <v>450747794</v>
      </c>
      <c r="I129" s="37">
        <f>SUM(I127+I84)</f>
        <v>501176711</v>
      </c>
    </row>
    <row r="130" spans="1:9" ht="16.5" customHeight="1" thickTop="1" x14ac:dyDescent="0.3">
      <c r="A130" s="1"/>
      <c r="B130" s="1"/>
      <c r="G130" s="40"/>
    </row>
    <row r="131" spans="1:9" ht="16.5" customHeight="1" x14ac:dyDescent="0.3">
      <c r="A131" s="1"/>
      <c r="B131" s="1"/>
      <c r="G131" s="40"/>
    </row>
    <row r="132" spans="1:9" ht="16.5" customHeight="1" x14ac:dyDescent="0.3">
      <c r="A132" s="1"/>
      <c r="B132" s="1"/>
      <c r="G132" s="40"/>
    </row>
    <row r="133" spans="1:9" ht="16.5" customHeight="1" x14ac:dyDescent="0.3">
      <c r="A133" s="1"/>
      <c r="B133" s="1"/>
      <c r="G133" s="40"/>
    </row>
    <row r="134" spans="1:9" ht="16.5" customHeight="1" x14ac:dyDescent="0.3">
      <c r="A134" s="1"/>
      <c r="B134" s="1"/>
      <c r="G134" s="40"/>
    </row>
    <row r="135" spans="1:9" ht="16.5" customHeight="1" x14ac:dyDescent="0.3">
      <c r="A135" s="1"/>
      <c r="B135" s="1"/>
      <c r="G135" s="40"/>
    </row>
    <row r="136" spans="1:9" ht="16.5" customHeight="1" x14ac:dyDescent="0.3">
      <c r="A136" s="1"/>
      <c r="B136" s="1"/>
      <c r="G136" s="40"/>
    </row>
    <row r="137" spans="1:9" ht="16.5" customHeight="1" x14ac:dyDescent="0.3">
      <c r="A137" s="1"/>
      <c r="B137" s="1"/>
      <c r="G137" s="40"/>
    </row>
    <row r="138" spans="1:9" ht="16.5" customHeight="1" x14ac:dyDescent="0.3">
      <c r="A138" s="1"/>
      <c r="B138" s="1"/>
      <c r="G138" s="40"/>
    </row>
    <row r="139" spans="1:9" ht="16.5" customHeight="1" x14ac:dyDescent="0.3">
      <c r="A139" s="1"/>
      <c r="B139" s="1"/>
      <c r="G139" s="40"/>
    </row>
    <row r="140" spans="1:9" ht="16.5" customHeight="1" x14ac:dyDescent="0.3">
      <c r="A140" s="1"/>
      <c r="B140" s="1"/>
      <c r="G140" s="40"/>
    </row>
    <row r="141" spans="1:9" ht="16.5" customHeight="1" x14ac:dyDescent="0.3">
      <c r="A141" s="1"/>
      <c r="B141" s="1"/>
      <c r="G141" s="40"/>
    </row>
    <row r="142" spans="1:9" ht="16.5" customHeight="1" x14ac:dyDescent="0.3">
      <c r="A142" s="1"/>
      <c r="B142" s="1"/>
      <c r="G142" s="40"/>
    </row>
    <row r="143" spans="1:9" ht="12" customHeight="1" x14ac:dyDescent="0.3">
      <c r="A143" s="1"/>
      <c r="B143" s="1"/>
      <c r="G143" s="40"/>
    </row>
    <row r="144" spans="1:9" ht="21.9" customHeight="1" x14ac:dyDescent="0.3">
      <c r="A144" s="7" t="str">
        <f>A48</f>
        <v>The accompanying notes are an integral part of this interim financial information.</v>
      </c>
      <c r="B144" s="7"/>
      <c r="C144" s="7"/>
      <c r="D144" s="7"/>
      <c r="E144" s="6"/>
      <c r="F144" s="7"/>
      <c r="G144" s="8"/>
      <c r="H144" s="7"/>
      <c r="I144" s="8"/>
    </row>
  </sheetData>
  <pageMargins left="0.8" right="0.75" top="0.5" bottom="0.6" header="0.49" footer="0.4"/>
  <pageSetup paperSize="9" firstPageNumber="2" fitToHeight="0" orientation="portrait" useFirstPageNumber="1" horizontalDpi="1200" verticalDpi="1200" r:id="rId1"/>
  <headerFooter>
    <oddFooter>&amp;R&amp;"Arial,Regular"&amp;10&amp;P</oddFooter>
  </headerFooter>
  <rowBreaks count="2" manualBreakCount="2">
    <brk id="48" max="12" man="1"/>
    <brk id="96" max="16383" man="1"/>
  </rowBreaks>
  <ignoredErrors>
    <ignoredError sqref="G9:I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8"/>
  <sheetViews>
    <sheetView zoomScaleNormal="100" zoomScaleSheetLayoutView="100" zoomScalePageLayoutView="90" workbookViewId="0">
      <selection activeCell="D108" sqref="D108"/>
    </sheetView>
  </sheetViews>
  <sheetFormatPr defaultColWidth="9.33203125" defaultRowHeight="16.5" customHeight="1" x14ac:dyDescent="0.3"/>
  <cols>
    <col min="1" max="2" width="1.6640625" style="3" customWidth="1"/>
    <col min="3" max="3" width="47.44140625" style="3" customWidth="1"/>
    <col min="4" max="4" width="5.6640625" style="61" customWidth="1"/>
    <col min="5" max="5" width="1.5546875" style="4" customWidth="1"/>
    <col min="6" max="6" width="13.6640625" style="40" customWidth="1"/>
    <col min="7" max="7" width="0.88671875" style="4" customWidth="1"/>
    <col min="8" max="8" width="13.6640625" style="40" customWidth="1"/>
    <col min="9" max="16384" width="9.33203125" style="3"/>
  </cols>
  <sheetData>
    <row r="1" spans="1:8" ht="16.5" customHeight="1" x14ac:dyDescent="0.3">
      <c r="A1" s="1" t="str">
        <f>+'BS 2-4'!A1</f>
        <v>Itthirit Nice Corporation Public Company Limited</v>
      </c>
      <c r="B1" s="1"/>
      <c r="C1" s="1"/>
      <c r="D1" s="44"/>
      <c r="E1" s="45"/>
      <c r="F1" s="46"/>
      <c r="G1" s="45"/>
    </row>
    <row r="2" spans="1:8" ht="16.5" customHeight="1" x14ac:dyDescent="0.3">
      <c r="A2" s="1" t="s">
        <v>59</v>
      </c>
      <c r="B2" s="1"/>
      <c r="C2" s="1"/>
      <c r="D2" s="44"/>
      <c r="E2" s="45"/>
      <c r="F2" s="46"/>
      <c r="G2" s="45"/>
    </row>
    <row r="3" spans="1:8" ht="16.5" customHeight="1" x14ac:dyDescent="0.3">
      <c r="A3" s="5" t="s">
        <v>60</v>
      </c>
      <c r="B3" s="5"/>
      <c r="C3" s="5"/>
      <c r="D3" s="48"/>
      <c r="E3" s="49"/>
      <c r="F3" s="50"/>
      <c r="G3" s="49"/>
      <c r="H3" s="51"/>
    </row>
    <row r="4" spans="1:8" ht="16.5" customHeight="1" x14ac:dyDescent="0.3">
      <c r="A4" s="1" t="s">
        <v>0</v>
      </c>
      <c r="B4" s="1"/>
      <c r="C4" s="1"/>
      <c r="D4" s="52"/>
      <c r="E4" s="53"/>
      <c r="F4" s="54"/>
      <c r="G4" s="53"/>
    </row>
    <row r="5" spans="1:8" ht="16.5" customHeight="1" x14ac:dyDescent="0.3">
      <c r="A5" s="1"/>
      <c r="B5" s="1"/>
      <c r="C5" s="1"/>
      <c r="D5" s="52"/>
      <c r="E5" s="53"/>
      <c r="F5" s="54"/>
      <c r="G5" s="53"/>
    </row>
    <row r="6" spans="1:8" ht="16.5" customHeight="1" x14ac:dyDescent="0.3">
      <c r="D6" s="55"/>
      <c r="E6" s="56"/>
      <c r="F6" s="57" t="s">
        <v>4</v>
      </c>
      <c r="G6" s="56"/>
      <c r="H6" s="57" t="s">
        <v>4</v>
      </c>
    </row>
    <row r="7" spans="1:8" ht="16.5" customHeight="1" x14ac:dyDescent="0.3">
      <c r="A7" s="1"/>
      <c r="B7" s="1"/>
      <c r="C7" s="1"/>
      <c r="D7" s="55"/>
      <c r="E7" s="58"/>
      <c r="F7" s="57" t="s">
        <v>5</v>
      </c>
      <c r="G7" s="58"/>
      <c r="H7" s="57" t="s">
        <v>11</v>
      </c>
    </row>
    <row r="8" spans="1:8" ht="16.5" customHeight="1" x14ac:dyDescent="0.3">
      <c r="A8" s="1"/>
      <c r="B8" s="1"/>
      <c r="C8" s="1"/>
      <c r="D8" s="13" t="s">
        <v>61</v>
      </c>
      <c r="E8" s="53"/>
      <c r="F8" s="59" t="s">
        <v>6</v>
      </c>
      <c r="G8" s="53"/>
      <c r="H8" s="59" t="s">
        <v>6</v>
      </c>
    </row>
    <row r="9" spans="1:8" ht="16.5" customHeight="1" x14ac:dyDescent="0.3">
      <c r="A9" s="1"/>
      <c r="B9" s="1"/>
      <c r="C9" s="1"/>
      <c r="D9" s="52"/>
      <c r="E9" s="53"/>
      <c r="F9" s="60"/>
      <c r="G9" s="53"/>
      <c r="H9" s="54"/>
    </row>
    <row r="10" spans="1:8" ht="16.5" customHeight="1" x14ac:dyDescent="0.3">
      <c r="A10" s="1" t="s">
        <v>62</v>
      </c>
      <c r="E10" s="56"/>
      <c r="F10" s="21"/>
      <c r="G10" s="56"/>
    </row>
    <row r="11" spans="1:8" ht="16.5" customHeight="1" x14ac:dyDescent="0.3">
      <c r="A11" s="3" t="s">
        <v>63</v>
      </c>
      <c r="E11" s="56"/>
      <c r="F11" s="21">
        <v>146815581</v>
      </c>
      <c r="G11" s="56"/>
      <c r="H11" s="40">
        <v>127438350</v>
      </c>
    </row>
    <row r="12" spans="1:8" ht="16.5" customHeight="1" x14ac:dyDescent="0.3">
      <c r="A12" s="3" t="s">
        <v>64</v>
      </c>
      <c r="E12" s="56"/>
      <c r="F12" s="32">
        <v>371978</v>
      </c>
      <c r="G12" s="56"/>
      <c r="H12" s="51">
        <v>294455</v>
      </c>
    </row>
    <row r="13" spans="1:8" ht="16.5" customHeight="1" x14ac:dyDescent="0.3">
      <c r="E13" s="56"/>
      <c r="F13" s="21"/>
      <c r="G13" s="56"/>
    </row>
    <row r="14" spans="1:8" ht="16.5" customHeight="1" x14ac:dyDescent="0.3">
      <c r="A14" s="1" t="s">
        <v>65</v>
      </c>
      <c r="E14" s="56"/>
      <c r="F14" s="32">
        <f>SUM(F11:F12)</f>
        <v>147187559</v>
      </c>
      <c r="G14" s="56"/>
      <c r="H14" s="51">
        <f>SUM(H11:H12)</f>
        <v>127732805</v>
      </c>
    </row>
    <row r="15" spans="1:8" ht="16.5" customHeight="1" x14ac:dyDescent="0.3">
      <c r="E15" s="56"/>
      <c r="F15" s="21"/>
      <c r="G15" s="56"/>
    </row>
    <row r="16" spans="1:8" ht="16.5" customHeight="1" x14ac:dyDescent="0.3">
      <c r="A16" s="1" t="s">
        <v>66</v>
      </c>
      <c r="E16" s="56"/>
      <c r="F16" s="21"/>
      <c r="G16" s="56"/>
    </row>
    <row r="17" spans="1:8" ht="16.5" customHeight="1" x14ac:dyDescent="0.3">
      <c r="A17" s="3" t="s">
        <v>67</v>
      </c>
      <c r="E17" s="56"/>
      <c r="F17" s="21">
        <v>-121419789</v>
      </c>
      <c r="G17" s="56"/>
      <c r="H17" s="40">
        <v>-96228377</v>
      </c>
    </row>
    <row r="18" spans="1:8" ht="16.5" customHeight="1" x14ac:dyDescent="0.3">
      <c r="A18" s="3" t="s">
        <v>68</v>
      </c>
      <c r="E18" s="56"/>
      <c r="F18" s="32">
        <v>-21265</v>
      </c>
      <c r="G18" s="56"/>
      <c r="H18" s="51">
        <v>-3594</v>
      </c>
    </row>
    <row r="19" spans="1:8" ht="16.5" customHeight="1" x14ac:dyDescent="0.3">
      <c r="F19" s="21"/>
      <c r="H19" s="63"/>
    </row>
    <row r="20" spans="1:8" ht="16.5" customHeight="1" x14ac:dyDescent="0.3">
      <c r="A20" s="1" t="s">
        <v>69</v>
      </c>
      <c r="F20" s="64">
        <f>SUM(F17:F19)</f>
        <v>-121441054</v>
      </c>
      <c r="H20" s="65">
        <f>SUM(H17:H19)</f>
        <v>-96231971</v>
      </c>
    </row>
    <row r="21" spans="1:8" ht="16.5" customHeight="1" x14ac:dyDescent="0.3">
      <c r="F21" s="21"/>
      <c r="H21" s="63"/>
    </row>
    <row r="22" spans="1:8" ht="16.5" customHeight="1" x14ac:dyDescent="0.3">
      <c r="A22" s="1" t="s">
        <v>70</v>
      </c>
      <c r="F22" s="64">
        <f>F14+F20</f>
        <v>25746505</v>
      </c>
      <c r="H22" s="65">
        <f>H14+H20</f>
        <v>31500834</v>
      </c>
    </row>
    <row r="23" spans="1:8" ht="16.5" customHeight="1" x14ac:dyDescent="0.3">
      <c r="A23" s="1"/>
      <c r="F23" s="66"/>
      <c r="H23" s="63"/>
    </row>
    <row r="24" spans="1:8" ht="16.5" customHeight="1" x14ac:dyDescent="0.3">
      <c r="A24" s="3" t="s">
        <v>71</v>
      </c>
      <c r="E24" s="56"/>
      <c r="F24" s="21">
        <v>314425</v>
      </c>
      <c r="G24" s="56"/>
      <c r="H24" s="40">
        <v>74427</v>
      </c>
    </row>
    <row r="25" spans="1:8" ht="16.5" customHeight="1" x14ac:dyDescent="0.3">
      <c r="A25" s="3" t="s">
        <v>72</v>
      </c>
      <c r="E25" s="56"/>
      <c r="F25" s="21">
        <v>-5559156</v>
      </c>
      <c r="G25" s="56"/>
      <c r="H25" s="40">
        <v>-4755837</v>
      </c>
    </row>
    <row r="26" spans="1:8" ht="16.5" customHeight="1" x14ac:dyDescent="0.3">
      <c r="A26" s="3" t="s">
        <v>73</v>
      </c>
      <c r="F26" s="66">
        <v>-13299301</v>
      </c>
      <c r="H26" s="63">
        <v>-11083063</v>
      </c>
    </row>
    <row r="27" spans="1:8" ht="16.5" customHeight="1" x14ac:dyDescent="0.3">
      <c r="A27" s="3" t="s">
        <v>154</v>
      </c>
      <c r="F27" s="66">
        <v>-230112</v>
      </c>
      <c r="H27" s="63">
        <v>-1290423</v>
      </c>
    </row>
    <row r="28" spans="1:8" ht="16.5" customHeight="1" x14ac:dyDescent="0.3">
      <c r="A28" s="3" t="s">
        <v>152</v>
      </c>
      <c r="F28" s="64">
        <v>-1247711</v>
      </c>
      <c r="H28" s="65">
        <v>220272</v>
      </c>
    </row>
    <row r="29" spans="1:8" ht="16.5" customHeight="1" x14ac:dyDescent="0.3">
      <c r="F29" s="21"/>
      <c r="H29" s="63"/>
    </row>
    <row r="30" spans="1:8" ht="16.5" customHeight="1" x14ac:dyDescent="0.3">
      <c r="A30" s="1" t="s">
        <v>74</v>
      </c>
      <c r="F30" s="66">
        <f>SUM(F22,F24:F28)</f>
        <v>5724650</v>
      </c>
      <c r="H30" s="63">
        <f>SUM(H22,H24:H28)</f>
        <v>14666210</v>
      </c>
    </row>
    <row r="31" spans="1:8" ht="16.5" customHeight="1" x14ac:dyDescent="0.3">
      <c r="A31" s="3" t="s">
        <v>75</v>
      </c>
      <c r="F31" s="64">
        <v>-360296</v>
      </c>
      <c r="H31" s="65">
        <v>-403367</v>
      </c>
    </row>
    <row r="32" spans="1:8" ht="16.5" customHeight="1" x14ac:dyDescent="0.3">
      <c r="F32" s="21"/>
      <c r="H32" s="63"/>
    </row>
    <row r="33" spans="1:8" ht="16.5" customHeight="1" x14ac:dyDescent="0.3">
      <c r="A33" s="1" t="s">
        <v>76</v>
      </c>
      <c r="F33" s="66">
        <f>SUM(F30:F31)</f>
        <v>5364354</v>
      </c>
      <c r="H33" s="63">
        <f>SUM(H30:H31)</f>
        <v>14262843</v>
      </c>
    </row>
    <row r="34" spans="1:8" ht="16.5" customHeight="1" x14ac:dyDescent="0.3">
      <c r="A34" s="3" t="s">
        <v>77</v>
      </c>
      <c r="F34" s="64">
        <v>-1190369</v>
      </c>
      <c r="H34" s="65">
        <v>-2808196</v>
      </c>
    </row>
    <row r="35" spans="1:8" ht="16.5" customHeight="1" x14ac:dyDescent="0.3">
      <c r="F35" s="21"/>
      <c r="H35" s="63"/>
    </row>
    <row r="36" spans="1:8" ht="16.5" customHeight="1" thickBot="1" x14ac:dyDescent="0.35">
      <c r="A36" s="1" t="s">
        <v>78</v>
      </c>
      <c r="F36" s="39">
        <f>SUM(F33:F34)</f>
        <v>4173985</v>
      </c>
      <c r="H36" s="67">
        <f>SUM(H33:H34)</f>
        <v>11454647</v>
      </c>
    </row>
    <row r="37" spans="1:8" ht="16.5" customHeight="1" thickTop="1" x14ac:dyDescent="0.3">
      <c r="F37" s="21"/>
      <c r="H37" s="63"/>
    </row>
    <row r="38" spans="1:8" ht="16.5" customHeight="1" x14ac:dyDescent="0.3">
      <c r="F38" s="21"/>
      <c r="H38" s="63"/>
    </row>
    <row r="39" spans="1:8" ht="16.5" customHeight="1" x14ac:dyDescent="0.3">
      <c r="A39" s="1" t="s">
        <v>79</v>
      </c>
      <c r="F39" s="73"/>
      <c r="H39" s="69"/>
    </row>
    <row r="40" spans="1:8" ht="16.5" customHeight="1" x14ac:dyDescent="0.3">
      <c r="F40" s="21"/>
      <c r="H40" s="63"/>
    </row>
    <row r="41" spans="1:8" ht="16.5" customHeight="1" x14ac:dyDescent="0.3">
      <c r="A41" s="1" t="s">
        <v>80</v>
      </c>
      <c r="D41" s="61">
        <v>20</v>
      </c>
      <c r="F41" s="70">
        <v>1.4999999999999999E-2</v>
      </c>
      <c r="G41" s="3"/>
      <c r="H41" s="71">
        <v>4.2000000000000003E-2</v>
      </c>
    </row>
    <row r="47" spans="1:8" ht="11.25" customHeight="1" x14ac:dyDescent="0.3"/>
    <row r="48" spans="1:8" ht="21.9" customHeight="1" x14ac:dyDescent="0.3">
      <c r="A48" s="7" t="s">
        <v>31</v>
      </c>
      <c r="B48" s="7"/>
      <c r="C48" s="7"/>
      <c r="D48" s="72"/>
      <c r="E48" s="8"/>
      <c r="F48" s="51"/>
      <c r="G48" s="8"/>
      <c r="H48" s="51"/>
    </row>
  </sheetData>
  <pageMargins left="0.8" right="0.75" top="0.5" bottom="0.6" header="0.49" footer="0.4"/>
  <pageSetup paperSize="9" firstPageNumber="5" fitToHeight="0" orientation="portrait" useFirstPageNumber="1" horizontalDpi="1200" verticalDpi="1200" r:id="rId1"/>
  <headerFooter>
    <oddFooter>&amp;R&amp;"Arial,Regular"&amp;10&amp;P</oddFooter>
  </headerFooter>
  <ignoredErrors>
    <ignoredError sqref="F7:H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8"/>
  <sheetViews>
    <sheetView topLeftCell="A19" zoomScale="90" zoomScaleNormal="90" zoomScaleSheetLayoutView="100" zoomScalePageLayoutView="90" workbookViewId="0">
      <selection activeCell="D108" sqref="D108"/>
    </sheetView>
  </sheetViews>
  <sheetFormatPr defaultColWidth="9.33203125" defaultRowHeight="16.5" customHeight="1" x14ac:dyDescent="0.3"/>
  <cols>
    <col min="1" max="2" width="1.6640625" style="3" customWidth="1"/>
    <col min="3" max="3" width="48.109375" style="3" customWidth="1"/>
    <col min="4" max="4" width="5.6640625" style="61" customWidth="1"/>
    <col min="5" max="5" width="0.88671875" style="4" customWidth="1"/>
    <col min="6" max="6" width="13.6640625" style="40" customWidth="1"/>
    <col min="7" max="7" width="0.88671875" style="4" customWidth="1"/>
    <col min="8" max="8" width="13.6640625" style="40" customWidth="1"/>
    <col min="9" max="16384" width="9.33203125" style="3"/>
  </cols>
  <sheetData>
    <row r="1" spans="1:8" ht="16.5" customHeight="1" x14ac:dyDescent="0.3">
      <c r="A1" s="1" t="str">
        <f>+'BS 2-4'!A1</f>
        <v>Itthirit Nice Corporation Public Company Limited</v>
      </c>
      <c r="B1" s="1"/>
      <c r="C1" s="1"/>
      <c r="D1" s="44"/>
      <c r="E1" s="45"/>
      <c r="F1" s="46"/>
      <c r="G1" s="45"/>
    </row>
    <row r="2" spans="1:8" ht="16.5" customHeight="1" x14ac:dyDescent="0.3">
      <c r="A2" s="1" t="s">
        <v>59</v>
      </c>
      <c r="B2" s="1"/>
      <c r="C2" s="1"/>
      <c r="D2" s="44"/>
      <c r="E2" s="45"/>
      <c r="F2" s="46"/>
      <c r="G2" s="45"/>
    </row>
    <row r="3" spans="1:8" ht="16.5" customHeight="1" x14ac:dyDescent="0.3">
      <c r="A3" s="47" t="s">
        <v>81</v>
      </c>
      <c r="B3" s="5"/>
      <c r="C3" s="5"/>
      <c r="D3" s="48"/>
      <c r="E3" s="49"/>
      <c r="F3" s="50"/>
      <c r="G3" s="49"/>
      <c r="H3" s="51"/>
    </row>
    <row r="4" spans="1:8" ht="16.5" customHeight="1" x14ac:dyDescent="0.3">
      <c r="A4" s="76"/>
      <c r="B4" s="1"/>
      <c r="C4" s="1"/>
      <c r="D4" s="44"/>
      <c r="E4" s="45"/>
      <c r="F4" s="46"/>
      <c r="G4" s="45"/>
    </row>
    <row r="5" spans="1:8" ht="16.5" customHeight="1" x14ac:dyDescent="0.3">
      <c r="A5" s="1" t="s">
        <v>0</v>
      </c>
      <c r="B5" s="1"/>
      <c r="C5" s="1"/>
      <c r="D5" s="52"/>
      <c r="E5" s="53"/>
      <c r="F5" s="54"/>
      <c r="G5" s="53"/>
    </row>
    <row r="6" spans="1:8" ht="16.5" customHeight="1" x14ac:dyDescent="0.3">
      <c r="D6" s="55"/>
      <c r="E6" s="56"/>
      <c r="F6" s="57" t="s">
        <v>4</v>
      </c>
      <c r="G6" s="56"/>
      <c r="H6" s="57" t="s">
        <v>4</v>
      </c>
    </row>
    <row r="7" spans="1:8" ht="16.5" customHeight="1" x14ac:dyDescent="0.3">
      <c r="A7" s="1"/>
      <c r="B7" s="1"/>
      <c r="C7" s="1"/>
      <c r="D7" s="55"/>
      <c r="E7" s="58"/>
      <c r="F7" s="57" t="s">
        <v>5</v>
      </c>
      <c r="G7" s="58"/>
      <c r="H7" s="57" t="s">
        <v>11</v>
      </c>
    </row>
    <row r="8" spans="1:8" ht="16.5" customHeight="1" x14ac:dyDescent="0.3">
      <c r="A8" s="1"/>
      <c r="B8" s="1"/>
      <c r="C8" s="1"/>
      <c r="D8" s="13" t="s">
        <v>61</v>
      </c>
      <c r="E8" s="53"/>
      <c r="F8" s="59" t="s">
        <v>6</v>
      </c>
      <c r="G8" s="53"/>
      <c r="H8" s="59" t="s">
        <v>6</v>
      </c>
    </row>
    <row r="9" spans="1:8" ht="16.5" customHeight="1" x14ac:dyDescent="0.3">
      <c r="A9" s="1"/>
      <c r="B9" s="1"/>
      <c r="C9" s="1"/>
      <c r="D9" s="52"/>
      <c r="E9" s="53"/>
      <c r="F9" s="60"/>
      <c r="G9" s="53"/>
      <c r="H9" s="54"/>
    </row>
    <row r="10" spans="1:8" ht="16.5" customHeight="1" x14ac:dyDescent="0.3">
      <c r="A10" s="1" t="s">
        <v>62</v>
      </c>
      <c r="E10" s="56"/>
      <c r="F10" s="21"/>
      <c r="G10" s="56"/>
    </row>
    <row r="11" spans="1:8" ht="16.5" customHeight="1" x14ac:dyDescent="0.3">
      <c r="A11" s="3" t="s">
        <v>63</v>
      </c>
      <c r="D11" s="61">
        <v>5</v>
      </c>
      <c r="E11" s="56"/>
      <c r="F11" s="21">
        <v>467882680</v>
      </c>
      <c r="G11" s="56"/>
      <c r="H11" s="40">
        <v>237314236</v>
      </c>
    </row>
    <row r="12" spans="1:8" ht="16.5" customHeight="1" x14ac:dyDescent="0.3">
      <c r="A12" s="3" t="s">
        <v>64</v>
      </c>
      <c r="E12" s="56"/>
      <c r="F12" s="32">
        <v>946950</v>
      </c>
      <c r="G12" s="56"/>
      <c r="H12" s="51">
        <v>506702</v>
      </c>
    </row>
    <row r="13" spans="1:8" ht="16.5" customHeight="1" x14ac:dyDescent="0.3">
      <c r="E13" s="56"/>
      <c r="F13" s="21"/>
      <c r="G13" s="56"/>
    </row>
    <row r="14" spans="1:8" ht="16.5" customHeight="1" x14ac:dyDescent="0.3">
      <c r="A14" s="1" t="s">
        <v>65</v>
      </c>
      <c r="E14" s="56"/>
      <c r="F14" s="32">
        <f>SUM(F11:F12)</f>
        <v>468829630</v>
      </c>
      <c r="G14" s="56"/>
      <c r="H14" s="51">
        <f>SUM(H11:H12)</f>
        <v>237820938</v>
      </c>
    </row>
    <row r="15" spans="1:8" ht="16.5" customHeight="1" x14ac:dyDescent="0.3">
      <c r="E15" s="56"/>
      <c r="F15" s="21"/>
      <c r="G15" s="56"/>
    </row>
    <row r="16" spans="1:8" ht="16.5" customHeight="1" x14ac:dyDescent="0.3">
      <c r="A16" s="1" t="s">
        <v>66</v>
      </c>
      <c r="E16" s="56"/>
      <c r="F16" s="21"/>
      <c r="G16" s="56"/>
    </row>
    <row r="17" spans="1:8" ht="16.5" customHeight="1" x14ac:dyDescent="0.3">
      <c r="A17" s="3" t="s">
        <v>67</v>
      </c>
      <c r="E17" s="56"/>
      <c r="F17" s="21">
        <v>-388697867</v>
      </c>
      <c r="G17" s="56"/>
      <c r="H17" s="40">
        <v>-165664938</v>
      </c>
    </row>
    <row r="18" spans="1:8" ht="16.5" customHeight="1" x14ac:dyDescent="0.3">
      <c r="A18" s="3" t="s">
        <v>68</v>
      </c>
      <c r="E18" s="56"/>
      <c r="F18" s="32">
        <v>-111187</v>
      </c>
      <c r="G18" s="56"/>
      <c r="H18" s="51">
        <v>-15400</v>
      </c>
    </row>
    <row r="19" spans="1:8" s="19" customFormat="1" ht="16.5" customHeight="1" x14ac:dyDescent="0.25">
      <c r="A19" s="3"/>
      <c r="B19" s="3"/>
      <c r="C19" s="3"/>
      <c r="D19" s="61"/>
      <c r="E19" s="62"/>
      <c r="F19" s="42"/>
      <c r="G19" s="62"/>
      <c r="H19" s="63"/>
    </row>
    <row r="20" spans="1:8" s="19" customFormat="1" ht="16.5" customHeight="1" x14ac:dyDescent="0.25">
      <c r="A20" s="1" t="s">
        <v>69</v>
      </c>
      <c r="B20" s="3"/>
      <c r="C20" s="3"/>
      <c r="D20" s="61"/>
      <c r="E20" s="62"/>
      <c r="F20" s="64">
        <f>SUM(F17:F19)</f>
        <v>-388809054</v>
      </c>
      <c r="G20" s="62"/>
      <c r="H20" s="65">
        <f>SUM(H17:H19)</f>
        <v>-165680338</v>
      </c>
    </row>
    <row r="21" spans="1:8" s="19" customFormat="1" ht="16.5" customHeight="1" x14ac:dyDescent="0.25">
      <c r="A21" s="3"/>
      <c r="B21" s="3"/>
      <c r="C21" s="3"/>
      <c r="D21" s="61"/>
      <c r="E21" s="62"/>
      <c r="F21" s="42"/>
      <c r="G21" s="62"/>
      <c r="H21" s="63"/>
    </row>
    <row r="22" spans="1:8" s="19" customFormat="1" ht="16.5" customHeight="1" x14ac:dyDescent="0.25">
      <c r="A22" s="1" t="s">
        <v>70</v>
      </c>
      <c r="B22" s="3"/>
      <c r="C22" s="3"/>
      <c r="D22" s="61"/>
      <c r="E22" s="62"/>
      <c r="F22" s="64">
        <f>F14+F20</f>
        <v>80020576</v>
      </c>
      <c r="G22" s="62"/>
      <c r="H22" s="65">
        <f>H14+H20</f>
        <v>72140600</v>
      </c>
    </row>
    <row r="23" spans="1:8" s="19" customFormat="1" ht="16.5" customHeight="1" x14ac:dyDescent="0.25">
      <c r="A23" s="1"/>
      <c r="B23" s="3"/>
      <c r="C23" s="3"/>
      <c r="D23" s="61"/>
      <c r="E23" s="62"/>
      <c r="F23" s="66"/>
      <c r="G23" s="62"/>
      <c r="H23" s="63"/>
    </row>
    <row r="24" spans="1:8" ht="16.5" customHeight="1" x14ac:dyDescent="0.3">
      <c r="A24" s="3" t="s">
        <v>71</v>
      </c>
      <c r="E24" s="56"/>
      <c r="F24" s="21">
        <v>1305796</v>
      </c>
      <c r="G24" s="56"/>
      <c r="H24" s="40">
        <v>439520</v>
      </c>
    </row>
    <row r="25" spans="1:8" ht="16.5" customHeight="1" x14ac:dyDescent="0.3">
      <c r="A25" s="3" t="s">
        <v>72</v>
      </c>
      <c r="E25" s="56"/>
      <c r="F25" s="21">
        <v>-16033566</v>
      </c>
      <c r="G25" s="56"/>
      <c r="H25" s="40">
        <v>-11722441</v>
      </c>
    </row>
    <row r="26" spans="1:8" s="19" customFormat="1" ht="16.5" customHeight="1" x14ac:dyDescent="0.25">
      <c r="A26" s="3" t="s">
        <v>73</v>
      </c>
      <c r="B26" s="3"/>
      <c r="C26" s="3"/>
      <c r="D26" s="61"/>
      <c r="E26" s="62"/>
      <c r="F26" s="66">
        <v>-39222531</v>
      </c>
      <c r="G26" s="62"/>
      <c r="H26" s="63">
        <v>-33738754</v>
      </c>
    </row>
    <row r="27" spans="1:8" s="19" customFormat="1" ht="16.5" customHeight="1" x14ac:dyDescent="0.25">
      <c r="A27" s="3" t="s">
        <v>165</v>
      </c>
      <c r="B27" s="3"/>
      <c r="C27" s="3"/>
      <c r="D27" s="61"/>
      <c r="E27" s="62"/>
      <c r="F27" s="66">
        <v>125401</v>
      </c>
      <c r="G27" s="62"/>
      <c r="H27" s="63">
        <v>-1371064</v>
      </c>
    </row>
    <row r="28" spans="1:8" s="19" customFormat="1" ht="16.5" customHeight="1" x14ac:dyDescent="0.25">
      <c r="A28" s="3" t="s">
        <v>152</v>
      </c>
      <c r="B28" s="3"/>
      <c r="C28" s="3"/>
      <c r="D28" s="61"/>
      <c r="E28" s="62"/>
      <c r="F28" s="64">
        <v>-1034805</v>
      </c>
      <c r="G28" s="62"/>
      <c r="H28" s="65">
        <v>375838</v>
      </c>
    </row>
    <row r="29" spans="1:8" s="19" customFormat="1" ht="16.5" customHeight="1" x14ac:dyDescent="0.25">
      <c r="A29" s="3"/>
      <c r="B29" s="3"/>
      <c r="C29" s="3"/>
      <c r="D29" s="61"/>
      <c r="E29" s="62"/>
      <c r="F29" s="42"/>
      <c r="G29" s="62"/>
      <c r="H29" s="63"/>
    </row>
    <row r="30" spans="1:8" s="19" customFormat="1" ht="16.5" customHeight="1" x14ac:dyDescent="0.25">
      <c r="A30" s="1" t="s">
        <v>74</v>
      </c>
      <c r="B30" s="3"/>
      <c r="C30" s="3"/>
      <c r="D30" s="61"/>
      <c r="E30" s="62"/>
      <c r="F30" s="66">
        <f>SUM(F22,F24:F28)</f>
        <v>25160871</v>
      </c>
      <c r="G30" s="62"/>
      <c r="H30" s="63">
        <f>SUM(H22,H24:H28)</f>
        <v>26123699</v>
      </c>
    </row>
    <row r="31" spans="1:8" s="19" customFormat="1" ht="16.5" customHeight="1" x14ac:dyDescent="0.25">
      <c r="A31" s="3" t="s">
        <v>75</v>
      </c>
      <c r="B31" s="3"/>
      <c r="C31" s="3"/>
      <c r="D31" s="61"/>
      <c r="E31" s="62"/>
      <c r="F31" s="64">
        <v>-1098608</v>
      </c>
      <c r="G31" s="62"/>
      <c r="H31" s="65">
        <v>-1233965</v>
      </c>
    </row>
    <row r="32" spans="1:8" s="19" customFormat="1" ht="16.5" customHeight="1" x14ac:dyDescent="0.25">
      <c r="A32" s="3"/>
      <c r="B32" s="3"/>
      <c r="C32" s="3"/>
      <c r="D32" s="61"/>
      <c r="E32" s="62"/>
      <c r="F32" s="42"/>
      <c r="G32" s="62"/>
      <c r="H32" s="63"/>
    </row>
    <row r="33" spans="1:8" s="19" customFormat="1" ht="16.5" customHeight="1" x14ac:dyDescent="0.25">
      <c r="A33" s="1" t="s">
        <v>76</v>
      </c>
      <c r="B33" s="3"/>
      <c r="C33" s="3"/>
      <c r="D33" s="61"/>
      <c r="E33" s="62"/>
      <c r="F33" s="66">
        <f>SUM(F30:F31)</f>
        <v>24062263</v>
      </c>
      <c r="G33" s="62"/>
      <c r="H33" s="63">
        <f>SUM(H30:H31)</f>
        <v>24889734</v>
      </c>
    </row>
    <row r="34" spans="1:8" s="19" customFormat="1" ht="16.5" customHeight="1" x14ac:dyDescent="0.25">
      <c r="A34" s="3" t="s">
        <v>77</v>
      </c>
      <c r="B34" s="3"/>
      <c r="C34" s="3"/>
      <c r="D34" s="61"/>
      <c r="E34" s="62"/>
      <c r="F34" s="64">
        <v>-5268416</v>
      </c>
      <c r="G34" s="62"/>
      <c r="H34" s="65">
        <v>-4907545</v>
      </c>
    </row>
    <row r="35" spans="1:8" s="19" customFormat="1" ht="16.5" customHeight="1" x14ac:dyDescent="0.25">
      <c r="A35" s="3"/>
      <c r="B35" s="3"/>
      <c r="C35" s="3"/>
      <c r="D35" s="61"/>
      <c r="E35" s="62"/>
      <c r="F35" s="42"/>
      <c r="G35" s="62"/>
      <c r="H35" s="63"/>
    </row>
    <row r="36" spans="1:8" s="19" customFormat="1" ht="16.5" customHeight="1" thickBot="1" x14ac:dyDescent="0.3">
      <c r="A36" s="1" t="s">
        <v>78</v>
      </c>
      <c r="B36" s="3"/>
      <c r="C36" s="3"/>
      <c r="D36" s="61"/>
      <c r="E36" s="62"/>
      <c r="F36" s="43">
        <f>SUM(F33:F34)</f>
        <v>18793847</v>
      </c>
      <c r="G36" s="62"/>
      <c r="H36" s="67">
        <f>SUM(H33:H34)</f>
        <v>19982189</v>
      </c>
    </row>
    <row r="37" spans="1:8" s="19" customFormat="1" ht="16.5" customHeight="1" thickTop="1" x14ac:dyDescent="0.25">
      <c r="A37" s="3"/>
      <c r="B37" s="3"/>
      <c r="C37" s="3"/>
      <c r="D37" s="61"/>
      <c r="E37" s="62"/>
      <c r="F37" s="42"/>
      <c r="G37" s="62"/>
      <c r="H37" s="63"/>
    </row>
    <row r="38" spans="1:8" s="19" customFormat="1" ht="16.5" customHeight="1" x14ac:dyDescent="0.25">
      <c r="A38" s="3"/>
      <c r="B38" s="3"/>
      <c r="C38" s="3"/>
      <c r="D38" s="61"/>
      <c r="E38" s="62"/>
      <c r="F38" s="42"/>
      <c r="G38" s="62"/>
      <c r="H38" s="63"/>
    </row>
    <row r="39" spans="1:8" s="19" customFormat="1" ht="16.5" customHeight="1" x14ac:dyDescent="0.25">
      <c r="A39" s="1" t="s">
        <v>79</v>
      </c>
      <c r="B39" s="3"/>
      <c r="C39" s="3"/>
      <c r="D39" s="61"/>
      <c r="E39" s="62"/>
      <c r="F39" s="68"/>
      <c r="G39" s="74"/>
      <c r="H39" s="69"/>
    </row>
    <row r="40" spans="1:8" s="19" customFormat="1" ht="16.5" customHeight="1" x14ac:dyDescent="0.25">
      <c r="A40" s="3"/>
      <c r="B40" s="3"/>
      <c r="C40" s="3"/>
      <c r="D40" s="61"/>
      <c r="E40" s="62"/>
      <c r="F40" s="42"/>
      <c r="G40" s="62"/>
      <c r="H40" s="63"/>
    </row>
    <row r="41" spans="1:8" s="19" customFormat="1" ht="16.5" customHeight="1" x14ac:dyDescent="0.25">
      <c r="A41" s="1" t="s">
        <v>80</v>
      </c>
      <c r="B41" s="3"/>
      <c r="C41" s="3"/>
      <c r="D41" s="61">
        <v>20</v>
      </c>
      <c r="E41" s="62"/>
      <c r="F41" s="75">
        <v>7.0000000000000007E-2</v>
      </c>
      <c r="G41" s="74"/>
      <c r="H41" s="69">
        <v>0.08</v>
      </c>
    </row>
    <row r="47" spans="1:8" ht="11.25" customHeight="1" x14ac:dyDescent="0.3"/>
    <row r="48" spans="1:8" ht="21.9" customHeight="1" x14ac:dyDescent="0.3">
      <c r="A48" s="7" t="s">
        <v>31</v>
      </c>
      <c r="B48" s="7"/>
      <c r="C48" s="7"/>
      <c r="D48" s="72"/>
      <c r="E48" s="8"/>
      <c r="F48" s="51"/>
      <c r="G48" s="8"/>
      <c r="H48" s="51"/>
    </row>
  </sheetData>
  <pageMargins left="0.8" right="0.75" top="0.5" bottom="0.6" header="0.49" footer="0.4"/>
  <pageSetup paperSize="9" firstPageNumber="6" fitToHeight="0" orientation="portrait" useFirstPageNumber="1" horizontalDpi="1200" verticalDpi="1200" r:id="rId1"/>
  <headerFooter>
    <oddFooter>&amp;R&amp;"Arial,Regular"&amp;10&amp;P</oddFooter>
  </headerFooter>
  <ignoredErrors>
    <ignoredError sqref="F7:H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8"/>
  <sheetViews>
    <sheetView topLeftCell="A4" zoomScale="90" zoomScaleNormal="90" zoomScaleSheetLayoutView="94" zoomScalePageLayoutView="66" workbookViewId="0">
      <selection activeCell="Q15" sqref="Q15"/>
    </sheetView>
  </sheetViews>
  <sheetFormatPr defaultColWidth="9.33203125" defaultRowHeight="15.9" customHeight="1" x14ac:dyDescent="0.3"/>
  <cols>
    <col min="1" max="1" width="36" style="3" customWidth="1"/>
    <col min="2" max="2" width="4.109375" style="3" customWidth="1"/>
    <col min="3" max="3" width="0.88671875" style="3" customWidth="1"/>
    <col min="4" max="4" width="13.109375" style="3" customWidth="1"/>
    <col min="5" max="5" width="0.88671875" style="3" customWidth="1"/>
    <col min="6" max="6" width="14.88671875" style="3" customWidth="1"/>
    <col min="7" max="7" width="0.88671875" style="3" customWidth="1"/>
    <col min="8" max="8" width="12.44140625" style="3" customWidth="1"/>
    <col min="9" max="9" width="0.88671875" style="3" customWidth="1"/>
    <col min="10" max="10" width="13.33203125" style="3" customWidth="1"/>
    <col min="11" max="11" width="0.88671875" style="3" customWidth="1"/>
    <col min="12" max="12" width="14.88671875" style="3" customWidth="1"/>
    <col min="13" max="13" width="0.88671875" style="3" customWidth="1"/>
    <col min="14" max="14" width="27.109375" style="3" customWidth="1"/>
    <col min="15" max="15" width="0.88671875" style="3" customWidth="1"/>
    <col min="16" max="16" width="14" style="3" customWidth="1"/>
    <col min="17" max="17" width="16.33203125" style="3" bestFit="1" customWidth="1"/>
    <col min="18" max="18" width="14.6640625" style="3" bestFit="1" customWidth="1"/>
    <col min="19" max="22" width="9.33203125" style="3"/>
    <col min="23" max="23" width="9.33203125" style="3" customWidth="1"/>
    <col min="24" max="26" width="9.33203125" style="3"/>
    <col min="27" max="27" width="9.33203125" style="3" customWidth="1"/>
    <col min="28" max="16384" width="9.33203125" style="3"/>
  </cols>
  <sheetData>
    <row r="1" spans="1:17" ht="15.9" customHeight="1" x14ac:dyDescent="0.3">
      <c r="A1" s="76" t="str">
        <f>+'BS 2-4'!A1</f>
        <v>Itthirit Nice Corporation Public Company Limited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</row>
    <row r="2" spans="1:17" ht="15.9" customHeight="1" x14ac:dyDescent="0.3">
      <c r="A2" s="76" t="s">
        <v>82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</row>
    <row r="3" spans="1:17" ht="15.9" customHeight="1" x14ac:dyDescent="0.3">
      <c r="A3" s="47" t="str">
        <f>'PL 6 (9M)'!A3</f>
        <v>For the nine-month period ended 30 September 2024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</row>
    <row r="5" spans="1:17" ht="15.9" customHeight="1" x14ac:dyDescent="0.3">
      <c r="A5" s="82"/>
      <c r="B5" s="82"/>
      <c r="C5" s="82"/>
      <c r="D5" s="83"/>
      <c r="E5" s="82"/>
      <c r="F5" s="82"/>
      <c r="G5" s="82"/>
      <c r="H5" s="82"/>
      <c r="I5" s="82"/>
      <c r="J5" s="82"/>
      <c r="K5" s="82"/>
      <c r="L5" s="82"/>
      <c r="M5" s="83"/>
      <c r="N5" s="84"/>
      <c r="O5" s="83"/>
      <c r="P5" s="82"/>
    </row>
    <row r="6" spans="1:17" ht="15.9" customHeight="1" x14ac:dyDescent="0.3">
      <c r="A6" s="82"/>
      <c r="B6" s="82"/>
      <c r="C6" s="82"/>
      <c r="D6" s="85"/>
      <c r="E6" s="82"/>
      <c r="F6" s="82"/>
      <c r="G6" s="82"/>
      <c r="H6" s="85"/>
      <c r="I6" s="82"/>
      <c r="J6" s="126" t="s">
        <v>87</v>
      </c>
      <c r="K6" s="126"/>
      <c r="L6" s="126"/>
      <c r="M6" s="83"/>
      <c r="N6" s="86" t="s">
        <v>83</v>
      </c>
      <c r="O6" s="83"/>
      <c r="P6" s="82"/>
    </row>
    <row r="7" spans="1:17" ht="15.9" customHeight="1" x14ac:dyDescent="0.3">
      <c r="A7" s="82"/>
      <c r="B7" s="82"/>
      <c r="C7" s="82"/>
      <c r="D7" s="87"/>
      <c r="E7" s="83"/>
      <c r="F7" s="83"/>
      <c r="G7" s="83"/>
      <c r="H7" s="90" t="s">
        <v>91</v>
      </c>
      <c r="I7" s="83"/>
      <c r="J7" s="86" t="s">
        <v>96</v>
      </c>
      <c r="K7" s="82"/>
      <c r="L7" s="82"/>
      <c r="M7" s="83"/>
      <c r="N7" s="86" t="s">
        <v>84</v>
      </c>
      <c r="O7" s="83"/>
      <c r="P7" s="82"/>
    </row>
    <row r="8" spans="1:17" ht="15.9" customHeight="1" x14ac:dyDescent="0.3">
      <c r="A8" s="82"/>
      <c r="B8" s="82"/>
      <c r="C8" s="82"/>
      <c r="D8" s="88" t="s">
        <v>88</v>
      </c>
      <c r="E8" s="89"/>
      <c r="F8" s="89"/>
      <c r="G8" s="89"/>
      <c r="H8" s="90" t="s">
        <v>93</v>
      </c>
      <c r="I8" s="89"/>
      <c r="J8" s="82"/>
      <c r="K8" s="83"/>
      <c r="L8" s="82"/>
      <c r="M8" s="83"/>
      <c r="N8" s="88"/>
      <c r="O8" s="83"/>
      <c r="P8" s="91" t="s">
        <v>100</v>
      </c>
    </row>
    <row r="9" spans="1:17" ht="15.9" customHeight="1" x14ac:dyDescent="0.3">
      <c r="A9" s="82"/>
      <c r="B9" s="82"/>
      <c r="C9" s="82"/>
      <c r="D9" s="88" t="s">
        <v>89</v>
      </c>
      <c r="E9" s="91"/>
      <c r="F9" s="90" t="s">
        <v>91</v>
      </c>
      <c r="G9" s="91"/>
      <c r="H9" s="88" t="s">
        <v>94</v>
      </c>
      <c r="I9" s="91"/>
      <c r="J9" s="91" t="s">
        <v>97</v>
      </c>
      <c r="K9" s="83"/>
      <c r="L9" s="82"/>
      <c r="M9" s="83"/>
      <c r="N9" s="88" t="s">
        <v>85</v>
      </c>
      <c r="O9" s="83"/>
      <c r="P9" s="88" t="s">
        <v>101</v>
      </c>
    </row>
    <row r="10" spans="1:17" ht="15.9" customHeight="1" x14ac:dyDescent="0.3">
      <c r="A10" s="82"/>
      <c r="B10" s="82"/>
      <c r="C10" s="83"/>
      <c r="D10" s="88" t="s">
        <v>90</v>
      </c>
      <c r="E10" s="91"/>
      <c r="F10" s="88" t="s">
        <v>92</v>
      </c>
      <c r="G10" s="91"/>
      <c r="H10" s="88" t="s">
        <v>95</v>
      </c>
      <c r="I10" s="91"/>
      <c r="J10" s="91" t="s">
        <v>98</v>
      </c>
      <c r="K10" s="82"/>
      <c r="L10" s="88" t="s">
        <v>99</v>
      </c>
      <c r="M10" s="83"/>
      <c r="N10" s="88" t="s">
        <v>86</v>
      </c>
      <c r="O10" s="83"/>
      <c r="P10" s="88" t="s">
        <v>102</v>
      </c>
    </row>
    <row r="11" spans="1:17" ht="15.9" customHeight="1" x14ac:dyDescent="0.3">
      <c r="A11" s="82"/>
      <c r="B11" s="86" t="s">
        <v>61</v>
      </c>
      <c r="C11" s="83"/>
      <c r="D11" s="92" t="s">
        <v>6</v>
      </c>
      <c r="E11" s="91"/>
      <c r="F11" s="92" t="s">
        <v>6</v>
      </c>
      <c r="G11" s="91"/>
      <c r="H11" s="92" t="s">
        <v>6</v>
      </c>
      <c r="I11" s="91"/>
      <c r="J11" s="92" t="s">
        <v>6</v>
      </c>
      <c r="K11" s="82"/>
      <c r="L11" s="92" t="s">
        <v>6</v>
      </c>
      <c r="M11" s="83"/>
      <c r="N11" s="92" t="s">
        <v>6</v>
      </c>
      <c r="O11" s="83"/>
      <c r="P11" s="92" t="s">
        <v>6</v>
      </c>
    </row>
    <row r="12" spans="1:17" ht="15.9" customHeight="1" x14ac:dyDescent="0.3">
      <c r="A12" s="82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93"/>
    </row>
    <row r="13" spans="1:17" ht="15.9" customHeight="1" x14ac:dyDescent="0.3">
      <c r="A13" s="94" t="s">
        <v>103</v>
      </c>
      <c r="B13" s="95"/>
      <c r="C13" s="95"/>
      <c r="D13" s="93">
        <v>100000000</v>
      </c>
      <c r="E13" s="96"/>
      <c r="F13" s="96">
        <v>0</v>
      </c>
      <c r="G13" s="96"/>
      <c r="H13" s="96">
        <v>987345</v>
      </c>
      <c r="I13" s="96"/>
      <c r="J13" s="93">
        <v>7111580</v>
      </c>
      <c r="K13" s="96"/>
      <c r="L13" s="93">
        <v>16075878</v>
      </c>
      <c r="M13" s="96"/>
      <c r="N13" s="97">
        <v>-1426346</v>
      </c>
      <c r="O13" s="96"/>
      <c r="P13" s="96">
        <f>SUM(D13:N13)</f>
        <v>122748457</v>
      </c>
      <c r="Q13" s="80"/>
    </row>
    <row r="14" spans="1:17" ht="6" customHeight="1" x14ac:dyDescent="0.3">
      <c r="A14" s="94"/>
      <c r="B14" s="95"/>
      <c r="C14" s="95"/>
      <c r="D14" s="93"/>
      <c r="E14" s="96"/>
      <c r="F14" s="96"/>
      <c r="G14" s="96"/>
      <c r="H14" s="96"/>
      <c r="I14" s="96"/>
      <c r="J14" s="93"/>
      <c r="K14" s="96"/>
      <c r="L14" s="93"/>
      <c r="M14" s="96"/>
      <c r="N14" s="97"/>
      <c r="O14" s="96"/>
      <c r="P14" s="96"/>
      <c r="Q14" s="80"/>
    </row>
    <row r="15" spans="1:17" ht="15.9" customHeight="1" x14ac:dyDescent="0.3">
      <c r="A15" s="98" t="s">
        <v>104</v>
      </c>
      <c r="B15" s="95"/>
      <c r="C15" s="95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80"/>
    </row>
    <row r="16" spans="1:17" ht="15.9" customHeight="1" x14ac:dyDescent="0.3">
      <c r="A16" s="99" t="s">
        <v>105</v>
      </c>
      <c r="B16" s="100">
        <v>17</v>
      </c>
      <c r="C16" s="95"/>
      <c r="D16" s="101">
        <v>35000000</v>
      </c>
      <c r="E16" s="96"/>
      <c r="F16" s="101">
        <v>165469737</v>
      </c>
      <c r="G16" s="96"/>
      <c r="H16" s="96">
        <v>0</v>
      </c>
      <c r="I16" s="96"/>
      <c r="J16" s="96">
        <v>0</v>
      </c>
      <c r="K16" s="96"/>
      <c r="L16" s="96">
        <v>0</v>
      </c>
      <c r="M16" s="96"/>
      <c r="N16" s="96">
        <v>0</v>
      </c>
      <c r="O16" s="96"/>
      <c r="P16" s="96">
        <v>200469737</v>
      </c>
      <c r="Q16" s="80"/>
    </row>
    <row r="17" spans="1:18" ht="15.9" customHeight="1" x14ac:dyDescent="0.3">
      <c r="A17" s="99" t="s">
        <v>78</v>
      </c>
      <c r="B17" s="100"/>
      <c r="C17" s="100"/>
      <c r="D17" s="102">
        <v>0</v>
      </c>
      <c r="E17" s="96"/>
      <c r="F17" s="102">
        <v>0</v>
      </c>
      <c r="G17" s="96"/>
      <c r="H17" s="102">
        <v>0</v>
      </c>
      <c r="I17" s="96"/>
      <c r="J17" s="102">
        <v>0</v>
      </c>
      <c r="K17" s="96"/>
      <c r="L17" s="103">
        <v>19982189</v>
      </c>
      <c r="M17" s="96"/>
      <c r="N17" s="102">
        <v>0</v>
      </c>
      <c r="O17" s="96"/>
      <c r="P17" s="104">
        <v>19982189</v>
      </c>
      <c r="Q17" s="78"/>
    </row>
    <row r="18" spans="1:18" ht="15.9" customHeight="1" x14ac:dyDescent="0.3">
      <c r="A18" s="99"/>
      <c r="B18" s="100"/>
      <c r="C18" s="100"/>
      <c r="D18" s="105"/>
      <c r="E18" s="96"/>
      <c r="F18" s="105"/>
      <c r="G18" s="96"/>
      <c r="H18" s="105"/>
      <c r="I18" s="96"/>
      <c r="J18" s="105"/>
      <c r="K18" s="96"/>
      <c r="L18" s="96"/>
      <c r="M18" s="96"/>
      <c r="N18" s="105"/>
      <c r="O18" s="96"/>
      <c r="P18" s="96"/>
      <c r="Q18" s="78"/>
    </row>
    <row r="19" spans="1:18" ht="15.9" customHeight="1" thickBot="1" x14ac:dyDescent="0.35">
      <c r="A19" s="94" t="s">
        <v>106</v>
      </c>
      <c r="B19" s="95"/>
      <c r="C19" s="95"/>
      <c r="D19" s="106">
        <f>SUM(D13:D17)</f>
        <v>135000000</v>
      </c>
      <c r="E19" s="96"/>
      <c r="F19" s="106">
        <f>SUM(F13:F17)</f>
        <v>165469737</v>
      </c>
      <c r="G19" s="96"/>
      <c r="H19" s="106">
        <f>SUM(H13:H17)</f>
        <v>987345</v>
      </c>
      <c r="I19" s="96"/>
      <c r="J19" s="106">
        <f>SUM(J13:J17)</f>
        <v>7111580</v>
      </c>
      <c r="K19" s="96"/>
      <c r="L19" s="106">
        <f>SUM(L13:L17)</f>
        <v>36058067</v>
      </c>
      <c r="M19" s="96"/>
      <c r="N19" s="106">
        <f>SUM(N13:N17)</f>
        <v>-1426346</v>
      </c>
      <c r="O19" s="96"/>
      <c r="P19" s="106">
        <f>SUM(P13:P17)</f>
        <v>343200383</v>
      </c>
      <c r="Q19" s="81"/>
      <c r="R19" s="81"/>
    </row>
    <row r="20" spans="1:18" ht="15.9" customHeight="1" thickTop="1" x14ac:dyDescent="0.3"/>
    <row r="21" spans="1:18" ht="15.9" customHeight="1" x14ac:dyDescent="0.3">
      <c r="A21" s="82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</row>
    <row r="22" spans="1:18" ht="15.9" customHeight="1" x14ac:dyDescent="0.3">
      <c r="A22" s="94" t="s">
        <v>107</v>
      </c>
      <c r="B22" s="95"/>
      <c r="C22" s="95"/>
      <c r="D22" s="107">
        <v>135000000</v>
      </c>
      <c r="E22" s="96"/>
      <c r="F22" s="108">
        <v>165469737</v>
      </c>
      <c r="G22" s="96"/>
      <c r="H22" s="107">
        <v>987345</v>
      </c>
      <c r="I22" s="96"/>
      <c r="J22" s="107">
        <v>8300000</v>
      </c>
      <c r="K22" s="96"/>
      <c r="L22" s="107">
        <v>38087164</v>
      </c>
      <c r="M22" s="96"/>
      <c r="N22" s="107">
        <v>-1607676</v>
      </c>
      <c r="O22" s="96"/>
      <c r="P22" s="107">
        <f>SUM(D22:N22)</f>
        <v>346236570</v>
      </c>
      <c r="Q22" s="80"/>
    </row>
    <row r="23" spans="1:18" ht="6" customHeight="1" x14ac:dyDescent="0.3">
      <c r="A23" s="94"/>
      <c r="B23" s="95"/>
      <c r="C23" s="95"/>
      <c r="D23" s="107"/>
      <c r="E23" s="96"/>
      <c r="F23" s="108"/>
      <c r="G23" s="96"/>
      <c r="H23" s="107"/>
      <c r="I23" s="96"/>
      <c r="J23" s="107"/>
      <c r="K23" s="96"/>
      <c r="L23" s="107"/>
      <c r="M23" s="96"/>
      <c r="N23" s="107"/>
      <c r="O23" s="96"/>
      <c r="P23" s="107"/>
      <c r="Q23" s="80"/>
    </row>
    <row r="24" spans="1:18" ht="15.9" customHeight="1" x14ac:dyDescent="0.3">
      <c r="A24" s="98" t="s">
        <v>104</v>
      </c>
      <c r="B24" s="95"/>
      <c r="C24" s="95"/>
      <c r="D24" s="107"/>
      <c r="E24" s="96"/>
      <c r="F24" s="107"/>
      <c r="G24" s="96"/>
      <c r="H24" s="107"/>
      <c r="I24" s="96"/>
      <c r="J24" s="107"/>
      <c r="K24" s="96"/>
      <c r="L24" s="107"/>
      <c r="M24" s="96"/>
      <c r="N24" s="107"/>
      <c r="O24" s="96"/>
      <c r="P24" s="107"/>
      <c r="Q24" s="80"/>
    </row>
    <row r="25" spans="1:18" ht="15.9" customHeight="1" x14ac:dyDescent="0.3">
      <c r="A25" s="99" t="s">
        <v>78</v>
      </c>
      <c r="B25" s="100"/>
      <c r="C25" s="100"/>
      <c r="D25" s="109">
        <v>0</v>
      </c>
      <c r="E25" s="96"/>
      <c r="F25" s="109">
        <v>0</v>
      </c>
      <c r="G25" s="96"/>
      <c r="H25" s="109">
        <v>0</v>
      </c>
      <c r="I25" s="96"/>
      <c r="J25" s="109">
        <v>0</v>
      </c>
      <c r="K25" s="96"/>
      <c r="L25" s="110">
        <v>18793847</v>
      </c>
      <c r="M25" s="96"/>
      <c r="N25" s="109">
        <v>0</v>
      </c>
      <c r="O25" s="96"/>
      <c r="P25" s="110">
        <v>18793847</v>
      </c>
      <c r="Q25" s="78"/>
    </row>
    <row r="26" spans="1:18" ht="15.9" customHeight="1" x14ac:dyDescent="0.3">
      <c r="A26" s="99"/>
      <c r="B26" s="100"/>
      <c r="C26" s="100"/>
      <c r="D26" s="108"/>
      <c r="E26" s="96"/>
      <c r="F26" s="108"/>
      <c r="G26" s="96"/>
      <c r="H26" s="108"/>
      <c r="I26" s="96"/>
      <c r="J26" s="108"/>
      <c r="K26" s="96"/>
      <c r="L26" s="107"/>
      <c r="M26" s="96"/>
      <c r="N26" s="108"/>
      <c r="O26" s="96"/>
      <c r="P26" s="107"/>
      <c r="Q26" s="78"/>
    </row>
    <row r="27" spans="1:18" ht="15.9" customHeight="1" thickBot="1" x14ac:dyDescent="0.35">
      <c r="A27" s="94" t="s">
        <v>153</v>
      </c>
      <c r="B27" s="95"/>
      <c r="C27" s="95"/>
      <c r="D27" s="111">
        <f>SUM(D22:D25)</f>
        <v>135000000</v>
      </c>
      <c r="E27" s="96"/>
      <c r="F27" s="111">
        <f>SUM(F22:F25)</f>
        <v>165469737</v>
      </c>
      <c r="G27" s="96"/>
      <c r="H27" s="111">
        <f>SUM(H22:H25)</f>
        <v>987345</v>
      </c>
      <c r="I27" s="96"/>
      <c r="J27" s="111">
        <f>SUM(J22:J25)</f>
        <v>8300000</v>
      </c>
      <c r="K27" s="96"/>
      <c r="L27" s="111">
        <f>SUM(L22:L25)</f>
        <v>56881011</v>
      </c>
      <c r="M27" s="96"/>
      <c r="N27" s="111">
        <f>SUM(N22:N25)</f>
        <v>-1607676</v>
      </c>
      <c r="O27" s="96"/>
      <c r="P27" s="111">
        <f>SUM(P22:P25)</f>
        <v>365030417</v>
      </c>
      <c r="Q27" s="81"/>
      <c r="R27" s="81"/>
    </row>
    <row r="28" spans="1:18" ht="15.9" customHeight="1" thickTop="1" x14ac:dyDescent="0.3"/>
    <row r="38" spans="1:16" ht="21.9" customHeight="1" x14ac:dyDescent="0.3">
      <c r="A38" s="7" t="str">
        <f>+'PL 5 (3M)'!A48</f>
        <v>The accompanying notes are an integral part of this interim financial information.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</sheetData>
  <mergeCells count="1">
    <mergeCell ref="J6:L6"/>
  </mergeCells>
  <pageMargins left="0.4" right="0.4" top="0.5" bottom="0.6" header="0.49" footer="0.4"/>
  <pageSetup paperSize="9" scale="90" firstPageNumber="7" orientation="landscape" useFirstPageNumber="1" horizontalDpi="1200" verticalDpi="1200" r:id="rId1"/>
  <headerFooter>
    <oddFooter>&amp;R&amp;"Arial,Regular"&amp;10&amp;P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04"/>
  <sheetViews>
    <sheetView tabSelected="1" topLeftCell="A66" zoomScale="90" zoomScaleNormal="90" zoomScaleSheetLayoutView="85" workbookViewId="0">
      <selection activeCell="P19" sqref="P19"/>
    </sheetView>
  </sheetViews>
  <sheetFormatPr defaultColWidth="5.6640625" defaultRowHeight="15.9" customHeight="1" x14ac:dyDescent="0.3"/>
  <cols>
    <col min="1" max="1" width="1.6640625" style="3" customWidth="1"/>
    <col min="2" max="2" width="54.44140625" style="3" customWidth="1"/>
    <col min="3" max="3" width="5.6640625" style="2" customWidth="1"/>
    <col min="4" max="4" width="0.88671875" style="3" customWidth="1"/>
    <col min="5" max="5" width="13.6640625" style="3" customWidth="1"/>
    <col min="6" max="6" width="0.88671875" style="3" customWidth="1"/>
    <col min="7" max="7" width="13.6640625" style="27" customWidth="1"/>
    <col min="8" max="16384" width="5.6640625" style="3"/>
  </cols>
  <sheetData>
    <row r="1" spans="1:7" s="78" customFormat="1" ht="15.9" customHeight="1" x14ac:dyDescent="0.3">
      <c r="A1" s="112" t="str">
        <f>+'BS 2-4'!A1</f>
        <v>Itthirit Nice Corporation Public Company Limited</v>
      </c>
      <c r="B1" s="112"/>
      <c r="C1" s="113"/>
      <c r="D1" s="1"/>
      <c r="E1" s="112"/>
      <c r="F1" s="1"/>
      <c r="G1" s="114"/>
    </row>
    <row r="2" spans="1:7" s="78" customFormat="1" ht="15.9" customHeight="1" x14ac:dyDescent="0.3">
      <c r="A2" s="112" t="s">
        <v>108</v>
      </c>
      <c r="B2" s="112"/>
      <c r="C2" s="113"/>
      <c r="D2" s="115"/>
      <c r="E2" s="112"/>
      <c r="F2" s="115"/>
      <c r="G2" s="114"/>
    </row>
    <row r="3" spans="1:7" s="78" customFormat="1" ht="15.9" customHeight="1" x14ac:dyDescent="0.3">
      <c r="A3" s="116" t="str">
        <f>'PL 6 (9M)'!A3</f>
        <v>For the nine-month period ended 30 September 2024</v>
      </c>
      <c r="B3" s="116"/>
      <c r="C3" s="117"/>
      <c r="D3" s="118"/>
      <c r="E3" s="116"/>
      <c r="F3" s="118"/>
      <c r="G3" s="119"/>
    </row>
    <row r="4" spans="1:7" s="78" customFormat="1" ht="15.9" customHeight="1" x14ac:dyDescent="0.3">
      <c r="A4" s="112"/>
      <c r="B4" s="112"/>
      <c r="C4" s="113"/>
      <c r="D4" s="120"/>
      <c r="E4" s="112"/>
      <c r="F4" s="120"/>
      <c r="G4" s="114"/>
    </row>
    <row r="5" spans="1:7" s="78" customFormat="1" ht="15.9" customHeight="1" x14ac:dyDescent="0.3">
      <c r="A5" s="112"/>
      <c r="B5" s="112"/>
      <c r="C5" s="113"/>
      <c r="D5" s="120"/>
      <c r="E5" s="112"/>
      <c r="F5" s="120"/>
      <c r="G5" s="114"/>
    </row>
    <row r="6" spans="1:7" s="78" customFormat="1" ht="15.9" customHeight="1" x14ac:dyDescent="0.3">
      <c r="A6" s="112"/>
      <c r="B6" s="112"/>
      <c r="C6" s="113"/>
      <c r="D6" s="120"/>
      <c r="E6" s="112"/>
      <c r="F6" s="120"/>
      <c r="G6" s="9" t="s">
        <v>8</v>
      </c>
    </row>
    <row r="7" spans="1:7" s="78" customFormat="1" ht="15.9" customHeight="1" x14ac:dyDescent="0.3">
      <c r="A7" s="112"/>
      <c r="B7" s="112"/>
      <c r="C7" s="113"/>
      <c r="D7" s="120"/>
      <c r="E7" s="46" t="s">
        <v>4</v>
      </c>
      <c r="F7" s="120"/>
      <c r="G7" s="46" t="s">
        <v>4</v>
      </c>
    </row>
    <row r="8" spans="1:7" s="78" customFormat="1" ht="15.9" customHeight="1" x14ac:dyDescent="0.3">
      <c r="A8" s="112"/>
      <c r="B8" s="112"/>
      <c r="C8" s="113"/>
      <c r="D8" s="113"/>
      <c r="E8" s="10" t="s">
        <v>5</v>
      </c>
      <c r="F8" s="12"/>
      <c r="G8" s="10" t="s">
        <v>11</v>
      </c>
    </row>
    <row r="9" spans="1:7" s="78" customFormat="1" ht="15.9" customHeight="1" x14ac:dyDescent="0.3">
      <c r="A9" s="112"/>
      <c r="B9" s="112"/>
      <c r="C9" s="13" t="s">
        <v>61</v>
      </c>
      <c r="D9" s="77"/>
      <c r="E9" s="50" t="s">
        <v>6</v>
      </c>
      <c r="F9" s="77"/>
      <c r="G9" s="50" t="s">
        <v>6</v>
      </c>
    </row>
    <row r="10" spans="1:7" ht="15.9" customHeight="1" x14ac:dyDescent="0.3">
      <c r="A10" s="1"/>
      <c r="B10" s="1"/>
      <c r="C10" s="77"/>
      <c r="D10" s="113"/>
      <c r="E10" s="21"/>
      <c r="F10" s="113"/>
      <c r="G10" s="40"/>
    </row>
    <row r="11" spans="1:7" ht="15.9" customHeight="1" x14ac:dyDescent="0.3">
      <c r="A11" s="1" t="s">
        <v>109</v>
      </c>
      <c r="B11" s="1"/>
      <c r="C11" s="77"/>
      <c r="D11" s="113"/>
      <c r="E11" s="18"/>
      <c r="F11" s="113"/>
    </row>
    <row r="12" spans="1:7" ht="15.9" customHeight="1" x14ac:dyDescent="0.3">
      <c r="A12" s="3" t="s">
        <v>76</v>
      </c>
      <c r="D12" s="121"/>
      <c r="E12" s="18">
        <v>24062263</v>
      </c>
      <c r="F12" s="121"/>
      <c r="G12" s="27">
        <v>24889734</v>
      </c>
    </row>
    <row r="13" spans="1:7" ht="15.9" customHeight="1" x14ac:dyDescent="0.3">
      <c r="A13" s="3" t="s">
        <v>110</v>
      </c>
      <c r="D13" s="121"/>
      <c r="E13" s="18"/>
      <c r="F13" s="121"/>
    </row>
    <row r="14" spans="1:7" ht="15.9" customHeight="1" x14ac:dyDescent="0.3">
      <c r="B14" s="3" t="s">
        <v>111</v>
      </c>
      <c r="D14" s="121"/>
      <c r="E14" s="18">
        <v>-125401</v>
      </c>
      <c r="F14" s="121"/>
      <c r="G14" s="27">
        <v>1371064</v>
      </c>
    </row>
    <row r="15" spans="1:7" ht="15.9" customHeight="1" x14ac:dyDescent="0.3">
      <c r="B15" s="3" t="s">
        <v>112</v>
      </c>
      <c r="D15" s="121"/>
      <c r="E15" s="18">
        <v>0</v>
      </c>
      <c r="F15" s="121"/>
      <c r="G15" s="27">
        <v>782932</v>
      </c>
    </row>
    <row r="16" spans="1:7" ht="15.9" customHeight="1" x14ac:dyDescent="0.3">
      <c r="B16" s="3" t="s">
        <v>113</v>
      </c>
      <c r="D16" s="113"/>
      <c r="E16" s="18">
        <v>4945681</v>
      </c>
      <c r="F16" s="113"/>
      <c r="G16" s="27">
        <v>4496202</v>
      </c>
    </row>
    <row r="17" spans="1:7" ht="15.9" customHeight="1" x14ac:dyDescent="0.3">
      <c r="B17" s="3" t="s">
        <v>163</v>
      </c>
      <c r="D17" s="113"/>
      <c r="E17" s="18"/>
      <c r="F17" s="113"/>
    </row>
    <row r="18" spans="1:7" ht="15.9" customHeight="1" x14ac:dyDescent="0.3">
      <c r="B18" s="3" t="s">
        <v>114</v>
      </c>
      <c r="D18" s="113"/>
      <c r="E18" s="18">
        <v>-257386</v>
      </c>
      <c r="F18" s="121"/>
      <c r="G18" s="27">
        <v>-78488</v>
      </c>
    </row>
    <row r="19" spans="1:7" ht="15.9" customHeight="1" x14ac:dyDescent="0.3">
      <c r="B19" s="3" t="s">
        <v>115</v>
      </c>
      <c r="D19" s="113"/>
      <c r="E19" s="18">
        <v>-626025</v>
      </c>
      <c r="F19" s="113"/>
      <c r="G19" s="27">
        <v>831357</v>
      </c>
    </row>
    <row r="20" spans="1:7" ht="15.9" customHeight="1" x14ac:dyDescent="0.3">
      <c r="B20" s="3" t="s">
        <v>150</v>
      </c>
      <c r="D20" s="113"/>
      <c r="E20" s="18">
        <v>1138230</v>
      </c>
      <c r="F20" s="113"/>
      <c r="G20" s="27">
        <v>-375838</v>
      </c>
    </row>
    <row r="21" spans="1:7" ht="15.9" customHeight="1" x14ac:dyDescent="0.3">
      <c r="B21" s="3" t="s">
        <v>156</v>
      </c>
      <c r="D21" s="113"/>
      <c r="E21" s="18">
        <v>-200940</v>
      </c>
      <c r="F21" s="113"/>
      <c r="G21" s="27">
        <v>0</v>
      </c>
    </row>
    <row r="22" spans="1:7" ht="15.9" customHeight="1" x14ac:dyDescent="0.3">
      <c r="B22" s="3" t="s">
        <v>116</v>
      </c>
      <c r="D22" s="113"/>
      <c r="E22" s="18">
        <v>97515</v>
      </c>
      <c r="F22" s="113"/>
      <c r="G22" s="40">
        <v>0</v>
      </c>
    </row>
    <row r="23" spans="1:7" ht="15.9" customHeight="1" x14ac:dyDescent="0.3">
      <c r="B23" s="3" t="s">
        <v>166</v>
      </c>
      <c r="D23" s="113"/>
      <c r="E23" s="18">
        <v>-32230</v>
      </c>
      <c r="F23" s="113"/>
      <c r="G23" s="40">
        <v>0</v>
      </c>
    </row>
    <row r="24" spans="1:7" ht="15.9" customHeight="1" x14ac:dyDescent="0.3">
      <c r="B24" s="3" t="s">
        <v>118</v>
      </c>
      <c r="D24" s="113"/>
      <c r="E24" s="18">
        <v>-600146</v>
      </c>
      <c r="F24" s="113"/>
      <c r="G24" s="27">
        <v>-264992</v>
      </c>
    </row>
    <row r="25" spans="1:7" ht="15.9" customHeight="1" x14ac:dyDescent="0.3">
      <c r="B25" s="3" t="s">
        <v>75</v>
      </c>
      <c r="D25" s="113"/>
      <c r="E25" s="18">
        <v>1098608</v>
      </c>
      <c r="F25" s="113"/>
      <c r="G25" s="27">
        <v>1233965</v>
      </c>
    </row>
    <row r="26" spans="1:7" ht="15.9" customHeight="1" x14ac:dyDescent="0.3">
      <c r="B26" s="3" t="s">
        <v>151</v>
      </c>
      <c r="C26" s="2">
        <v>16</v>
      </c>
      <c r="D26" s="121"/>
      <c r="E26" s="18">
        <v>176964</v>
      </c>
      <c r="F26" s="121"/>
      <c r="G26" s="27">
        <v>111751</v>
      </c>
    </row>
    <row r="27" spans="1:7" ht="15.9" customHeight="1" x14ac:dyDescent="0.3">
      <c r="B27" s="3" t="s">
        <v>117</v>
      </c>
      <c r="D27" s="121"/>
      <c r="E27" s="23">
        <v>511058</v>
      </c>
      <c r="F27" s="121"/>
      <c r="G27" s="34">
        <v>442935</v>
      </c>
    </row>
    <row r="28" spans="1:7" ht="15.9" customHeight="1" x14ac:dyDescent="0.3">
      <c r="D28" s="121"/>
      <c r="E28" s="18"/>
      <c r="F28" s="121"/>
    </row>
    <row r="29" spans="1:7" ht="15.9" customHeight="1" x14ac:dyDescent="0.3">
      <c r="D29" s="121"/>
      <c r="E29" s="66">
        <f>SUM(E12:E27)</f>
        <v>30188191</v>
      </c>
      <c r="F29" s="121"/>
      <c r="G29" s="63">
        <f>SUM(G12:G27)</f>
        <v>33440622</v>
      </c>
    </row>
    <row r="30" spans="1:7" ht="15.9" customHeight="1" x14ac:dyDescent="0.25">
      <c r="A30" s="19" t="s">
        <v>119</v>
      </c>
      <c r="D30" s="121"/>
      <c r="E30" s="18"/>
      <c r="F30" s="121"/>
    </row>
    <row r="31" spans="1:7" ht="15.9" customHeight="1" x14ac:dyDescent="0.3">
      <c r="B31" s="3" t="s">
        <v>120</v>
      </c>
      <c r="D31" s="121"/>
      <c r="E31" s="18">
        <v>97160617</v>
      </c>
      <c r="F31" s="121"/>
      <c r="G31" s="27">
        <v>-120523598</v>
      </c>
    </row>
    <row r="32" spans="1:7" ht="15.9" customHeight="1" x14ac:dyDescent="0.3">
      <c r="B32" s="3" t="s">
        <v>18</v>
      </c>
      <c r="D32" s="121"/>
      <c r="E32" s="18">
        <v>-2365628</v>
      </c>
      <c r="F32" s="121"/>
      <c r="G32" s="27">
        <v>-13103683</v>
      </c>
    </row>
    <row r="33" spans="1:7" ht="15.9" customHeight="1" x14ac:dyDescent="0.3">
      <c r="B33" s="3" t="s">
        <v>20</v>
      </c>
      <c r="D33" s="121"/>
      <c r="E33" s="18">
        <v>-1204462</v>
      </c>
      <c r="F33" s="121"/>
      <c r="G33" s="27">
        <v>-667651</v>
      </c>
    </row>
    <row r="34" spans="1:7" ht="15.9" customHeight="1" x14ac:dyDescent="0.3">
      <c r="B34" s="3" t="s">
        <v>23</v>
      </c>
      <c r="D34" s="121"/>
      <c r="E34" s="18">
        <v>-5112000</v>
      </c>
      <c r="F34" s="121"/>
      <c r="G34" s="27">
        <v>28742</v>
      </c>
    </row>
    <row r="35" spans="1:7" ht="15.9" customHeight="1" x14ac:dyDescent="0.3">
      <c r="B35" s="3" t="s">
        <v>28</v>
      </c>
      <c r="D35" s="121"/>
      <c r="E35" s="18">
        <v>195472</v>
      </c>
      <c r="F35" s="121"/>
      <c r="G35" s="27">
        <v>0</v>
      </c>
    </row>
    <row r="36" spans="1:7" ht="15.9" customHeight="1" x14ac:dyDescent="0.3">
      <c r="B36" s="3" t="s">
        <v>121</v>
      </c>
      <c r="D36" s="121"/>
      <c r="E36" s="18">
        <v>-78080124</v>
      </c>
      <c r="F36" s="121"/>
      <c r="G36" s="27">
        <v>22268396</v>
      </c>
    </row>
    <row r="37" spans="1:7" ht="15.9" customHeight="1" x14ac:dyDescent="0.3">
      <c r="B37" s="3" t="s">
        <v>122</v>
      </c>
      <c r="D37" s="121"/>
      <c r="E37" s="18">
        <v>2281022</v>
      </c>
      <c r="F37" s="121"/>
      <c r="G37" s="27">
        <v>878741</v>
      </c>
    </row>
    <row r="38" spans="1:7" ht="15.9" customHeight="1" x14ac:dyDescent="0.3">
      <c r="B38" s="3" t="s">
        <v>123</v>
      </c>
      <c r="D38" s="121"/>
      <c r="E38" s="23">
        <v>99366</v>
      </c>
      <c r="F38" s="121"/>
      <c r="G38" s="34">
        <v>-86086</v>
      </c>
    </row>
    <row r="39" spans="1:7" ht="15.9" customHeight="1" x14ac:dyDescent="0.3">
      <c r="D39" s="121"/>
      <c r="E39" s="18"/>
      <c r="F39" s="121"/>
    </row>
    <row r="40" spans="1:7" ht="15.9" customHeight="1" x14ac:dyDescent="0.3">
      <c r="A40" s="3" t="s">
        <v>124</v>
      </c>
      <c r="D40" s="121"/>
      <c r="E40" s="18">
        <f>SUM(E29:E38)</f>
        <v>43162454</v>
      </c>
      <c r="F40" s="121"/>
      <c r="G40" s="27">
        <f>SUM(G29:G38)</f>
        <v>-77764517</v>
      </c>
    </row>
    <row r="41" spans="1:7" ht="15.9" customHeight="1" x14ac:dyDescent="0.3">
      <c r="A41" s="3" t="s">
        <v>125</v>
      </c>
      <c r="D41" s="121"/>
      <c r="E41" s="18">
        <v>-9645156</v>
      </c>
      <c r="F41" s="121"/>
      <c r="G41" s="27">
        <v>-6208419</v>
      </c>
    </row>
    <row r="42" spans="1:7" ht="15.9" customHeight="1" x14ac:dyDescent="0.3">
      <c r="A42" s="3" t="s">
        <v>126</v>
      </c>
      <c r="D42" s="121"/>
      <c r="E42" s="23">
        <v>600146</v>
      </c>
      <c r="F42" s="121"/>
      <c r="G42" s="34">
        <v>264992</v>
      </c>
    </row>
    <row r="43" spans="1:7" ht="15.9" customHeight="1" x14ac:dyDescent="0.3">
      <c r="D43" s="121"/>
      <c r="E43" s="18"/>
      <c r="F43" s="121"/>
    </row>
    <row r="44" spans="1:7" ht="15.9" customHeight="1" x14ac:dyDescent="0.3">
      <c r="A44" s="1" t="s">
        <v>127</v>
      </c>
      <c r="B44" s="1"/>
      <c r="C44" s="77"/>
      <c r="D44" s="121"/>
      <c r="E44" s="64">
        <f>SUM(E40:E42)</f>
        <v>34117444</v>
      </c>
      <c r="F44" s="121"/>
      <c r="G44" s="65">
        <f>SUM(G40:G42)</f>
        <v>-83707944</v>
      </c>
    </row>
    <row r="45" spans="1:7" ht="15.9" customHeight="1" x14ac:dyDescent="0.3">
      <c r="A45" s="1"/>
      <c r="B45" s="1"/>
      <c r="C45" s="77"/>
      <c r="D45" s="121"/>
      <c r="E45" s="63"/>
      <c r="F45" s="121"/>
      <c r="G45" s="63"/>
    </row>
    <row r="46" spans="1:7" ht="15.9" customHeight="1" x14ac:dyDescent="0.3">
      <c r="A46" s="1"/>
      <c r="B46" s="1"/>
      <c r="C46" s="77"/>
      <c r="D46" s="121"/>
      <c r="E46" s="63"/>
      <c r="F46" s="121"/>
      <c r="G46" s="63"/>
    </row>
    <row r="47" spans="1:7" ht="15.9" customHeight="1" x14ac:dyDescent="0.3">
      <c r="A47" s="1"/>
      <c r="B47" s="1"/>
      <c r="C47" s="77"/>
      <c r="D47" s="121"/>
      <c r="E47" s="63"/>
      <c r="F47" s="121"/>
      <c r="G47" s="63"/>
    </row>
    <row r="48" spans="1:7" ht="15.9" customHeight="1" x14ac:dyDescent="0.3">
      <c r="A48" s="1"/>
      <c r="B48" s="1"/>
      <c r="C48" s="77"/>
      <c r="D48" s="121"/>
      <c r="E48" s="63"/>
      <c r="F48" s="121"/>
      <c r="G48" s="63"/>
    </row>
    <row r="49" spans="1:7" ht="15.9" customHeight="1" x14ac:dyDescent="0.3">
      <c r="A49" s="1"/>
      <c r="B49" s="1"/>
      <c r="C49" s="77"/>
      <c r="D49" s="121"/>
      <c r="E49" s="63"/>
      <c r="F49" s="121"/>
      <c r="G49" s="63"/>
    </row>
    <row r="50" spans="1:7" ht="15.9" customHeight="1" x14ac:dyDescent="0.3">
      <c r="A50" s="1"/>
      <c r="B50" s="1"/>
      <c r="C50" s="77"/>
      <c r="D50" s="121"/>
      <c r="E50" s="63"/>
      <c r="F50" s="121"/>
      <c r="G50" s="63"/>
    </row>
    <row r="51" spans="1:7" ht="15.9" customHeight="1" x14ac:dyDescent="0.3">
      <c r="A51" s="1"/>
      <c r="B51" s="1"/>
      <c r="C51" s="77"/>
      <c r="D51" s="121"/>
      <c r="E51" s="63"/>
      <c r="F51" s="121"/>
      <c r="G51" s="63"/>
    </row>
    <row r="52" spans="1:7" ht="21.9" customHeight="1" x14ac:dyDescent="0.3">
      <c r="A52" s="122" t="str">
        <f>+'EQ 7 '!A38</f>
        <v>The accompanying notes are an integral part of this interim financial information.</v>
      </c>
      <c r="B52" s="122"/>
      <c r="C52" s="6"/>
      <c r="D52" s="123"/>
      <c r="E52" s="51"/>
      <c r="F52" s="123"/>
      <c r="G52" s="51"/>
    </row>
    <row r="53" spans="1:7" s="78" customFormat="1" ht="15.9" customHeight="1" x14ac:dyDescent="0.3">
      <c r="A53" s="112" t="str">
        <f>+A1</f>
        <v>Itthirit Nice Corporation Public Company Limited</v>
      </c>
      <c r="B53" s="112"/>
      <c r="C53" s="113"/>
      <c r="D53" s="1"/>
      <c r="E53" s="112"/>
      <c r="F53" s="1"/>
      <c r="G53" s="114"/>
    </row>
    <row r="54" spans="1:7" s="78" customFormat="1" ht="15.9" customHeight="1" x14ac:dyDescent="0.3">
      <c r="A54" s="112" t="s">
        <v>108</v>
      </c>
      <c r="B54" s="112"/>
      <c r="C54" s="113"/>
      <c r="D54" s="115"/>
      <c r="E54" s="112"/>
      <c r="F54" s="115"/>
      <c r="G54" s="114"/>
    </row>
    <row r="55" spans="1:7" s="78" customFormat="1" ht="15.9" customHeight="1" x14ac:dyDescent="0.3">
      <c r="A55" s="116" t="str">
        <f>+A3</f>
        <v>For the nine-month period ended 30 September 2024</v>
      </c>
      <c r="B55" s="116"/>
      <c r="C55" s="117"/>
      <c r="D55" s="118"/>
      <c r="E55" s="116"/>
      <c r="F55" s="118"/>
      <c r="G55" s="119"/>
    </row>
    <row r="56" spans="1:7" s="78" customFormat="1" ht="15.9" customHeight="1" x14ac:dyDescent="0.3">
      <c r="A56" s="112"/>
      <c r="B56" s="112"/>
      <c r="C56" s="113"/>
      <c r="D56" s="120"/>
      <c r="E56" s="112"/>
      <c r="F56" s="120"/>
      <c r="G56" s="114"/>
    </row>
    <row r="57" spans="1:7" s="78" customFormat="1" ht="15.9" customHeight="1" x14ac:dyDescent="0.3">
      <c r="A57" s="112"/>
      <c r="B57" s="112"/>
      <c r="C57" s="113"/>
      <c r="D57" s="120"/>
      <c r="E57" s="112"/>
      <c r="F57" s="120"/>
      <c r="G57" s="114"/>
    </row>
    <row r="58" spans="1:7" s="78" customFormat="1" ht="15.9" customHeight="1" x14ac:dyDescent="0.3">
      <c r="A58" s="112"/>
      <c r="B58" s="112"/>
      <c r="C58" s="113"/>
      <c r="D58" s="120"/>
      <c r="E58" s="112"/>
      <c r="F58" s="120"/>
      <c r="G58" s="9" t="s">
        <v>8</v>
      </c>
    </row>
    <row r="59" spans="1:7" s="78" customFormat="1" ht="15.9" customHeight="1" x14ac:dyDescent="0.3">
      <c r="A59" s="112"/>
      <c r="B59" s="112"/>
      <c r="C59" s="113"/>
      <c r="D59" s="120"/>
      <c r="E59" s="46" t="s">
        <v>4</v>
      </c>
      <c r="F59" s="120"/>
      <c r="G59" s="46" t="s">
        <v>4</v>
      </c>
    </row>
    <row r="60" spans="1:7" s="78" customFormat="1" ht="15.9" customHeight="1" x14ac:dyDescent="0.3">
      <c r="A60" s="112"/>
      <c r="B60" s="112"/>
      <c r="C60" s="113"/>
      <c r="D60" s="113"/>
      <c r="E60" s="10" t="s">
        <v>5</v>
      </c>
      <c r="F60" s="12"/>
      <c r="G60" s="10" t="s">
        <v>11</v>
      </c>
    </row>
    <row r="61" spans="1:7" s="78" customFormat="1" ht="15.9" customHeight="1" x14ac:dyDescent="0.3">
      <c r="A61" s="112"/>
      <c r="B61" s="112"/>
      <c r="C61" s="13" t="s">
        <v>12</v>
      </c>
      <c r="D61" s="77"/>
      <c r="E61" s="50" t="s">
        <v>6</v>
      </c>
      <c r="F61" s="77"/>
      <c r="G61" s="50" t="s">
        <v>6</v>
      </c>
    </row>
    <row r="62" spans="1:7" ht="15.9" customHeight="1" x14ac:dyDescent="0.3">
      <c r="A62" s="1"/>
      <c r="B62" s="1"/>
      <c r="C62" s="77"/>
      <c r="D62" s="113"/>
      <c r="E62" s="21"/>
      <c r="F62" s="113"/>
      <c r="G62" s="40"/>
    </row>
    <row r="63" spans="1:7" ht="15.9" customHeight="1" x14ac:dyDescent="0.3">
      <c r="A63" s="79" t="s">
        <v>128</v>
      </c>
      <c r="B63" s="124"/>
      <c r="D63" s="121"/>
      <c r="E63" s="21"/>
      <c r="F63" s="121"/>
      <c r="G63" s="40"/>
    </row>
    <row r="64" spans="1:7" ht="15.9" customHeight="1" x14ac:dyDescent="0.3">
      <c r="A64" s="124" t="s">
        <v>129</v>
      </c>
      <c r="B64" s="124"/>
      <c r="D64" s="121"/>
      <c r="E64" s="21">
        <v>-208765</v>
      </c>
      <c r="F64" s="121"/>
      <c r="G64" s="40">
        <v>-20032561</v>
      </c>
    </row>
    <row r="65" spans="1:7" ht="15.9" customHeight="1" x14ac:dyDescent="0.3">
      <c r="A65" s="124" t="s">
        <v>134</v>
      </c>
      <c r="B65" s="124"/>
      <c r="D65" s="121"/>
      <c r="E65" s="21">
        <v>0</v>
      </c>
      <c r="F65" s="121"/>
      <c r="G65" s="40">
        <v>-1001000</v>
      </c>
    </row>
    <row r="66" spans="1:7" ht="15.9" customHeight="1" x14ac:dyDescent="0.3">
      <c r="A66" s="124" t="s">
        <v>167</v>
      </c>
      <c r="B66" s="124"/>
      <c r="D66" s="121"/>
      <c r="E66" s="21">
        <v>32230</v>
      </c>
      <c r="F66" s="121"/>
      <c r="G66" s="40">
        <v>0</v>
      </c>
    </row>
    <row r="67" spans="1:7" ht="15.9" customHeight="1" x14ac:dyDescent="0.3">
      <c r="A67" s="124" t="s">
        <v>130</v>
      </c>
      <c r="B67" s="124"/>
      <c r="C67" s="2">
        <v>11</v>
      </c>
      <c r="D67" s="121"/>
      <c r="E67" s="21">
        <v>-2880000</v>
      </c>
      <c r="F67" s="121"/>
      <c r="G67" s="40">
        <v>0</v>
      </c>
    </row>
    <row r="68" spans="1:7" ht="15.9" customHeight="1" x14ac:dyDescent="0.3">
      <c r="A68" s="124" t="s">
        <v>131</v>
      </c>
      <c r="B68" s="124"/>
      <c r="C68" s="2">
        <v>12</v>
      </c>
      <c r="D68" s="121"/>
      <c r="E68" s="21">
        <v>-2028047</v>
      </c>
      <c r="F68" s="121"/>
      <c r="G68" s="40">
        <v>-673708</v>
      </c>
    </row>
    <row r="69" spans="1:7" ht="15.9" customHeight="1" x14ac:dyDescent="0.3">
      <c r="A69" s="124" t="s">
        <v>132</v>
      </c>
      <c r="B69" s="124"/>
      <c r="D69" s="121"/>
      <c r="E69" s="21">
        <v>367757</v>
      </c>
      <c r="F69" s="121"/>
      <c r="G69" s="40">
        <v>129621</v>
      </c>
    </row>
    <row r="70" spans="1:7" ht="15.9" customHeight="1" x14ac:dyDescent="0.3">
      <c r="A70" s="124" t="s">
        <v>133</v>
      </c>
      <c r="B70" s="124"/>
      <c r="C70" s="2">
        <v>13</v>
      </c>
      <c r="D70" s="121"/>
      <c r="E70" s="32">
        <v>-180100</v>
      </c>
      <c r="F70" s="121"/>
      <c r="G70" s="51">
        <v>-103200</v>
      </c>
    </row>
    <row r="71" spans="1:7" ht="15.9" customHeight="1" x14ac:dyDescent="0.3">
      <c r="A71" s="124"/>
      <c r="B71" s="124"/>
      <c r="D71" s="121"/>
      <c r="E71" s="21"/>
      <c r="F71" s="121"/>
      <c r="G71" s="40"/>
    </row>
    <row r="72" spans="1:7" ht="15.9" customHeight="1" x14ac:dyDescent="0.3">
      <c r="A72" s="79" t="s">
        <v>135</v>
      </c>
      <c r="B72" s="124"/>
      <c r="D72" s="121"/>
      <c r="E72" s="32">
        <f>SUM(E64:E70)</f>
        <v>-4896925</v>
      </c>
      <c r="F72" s="121"/>
      <c r="G72" s="34">
        <f>SUM(G64:G71)</f>
        <v>-21680848</v>
      </c>
    </row>
    <row r="73" spans="1:7" ht="15.9" customHeight="1" x14ac:dyDescent="0.3">
      <c r="A73" s="124"/>
      <c r="B73" s="124"/>
      <c r="D73" s="121"/>
      <c r="E73" s="21"/>
      <c r="F73" s="121"/>
      <c r="G73" s="40"/>
    </row>
    <row r="74" spans="1:7" ht="15.9" customHeight="1" x14ac:dyDescent="0.3">
      <c r="A74" s="1" t="s">
        <v>136</v>
      </c>
      <c r="B74" s="1"/>
      <c r="C74" s="77"/>
      <c r="D74" s="121"/>
      <c r="E74" s="18"/>
      <c r="F74" s="121"/>
    </row>
    <row r="75" spans="1:7" ht="15.9" customHeight="1" x14ac:dyDescent="0.3">
      <c r="A75" s="3" t="s">
        <v>137</v>
      </c>
      <c r="C75" s="2">
        <v>17</v>
      </c>
      <c r="D75" s="121"/>
      <c r="E75" s="18">
        <v>0</v>
      </c>
      <c r="F75" s="121"/>
      <c r="G75" s="27">
        <v>200469737</v>
      </c>
    </row>
    <row r="76" spans="1:7" ht="15.9" customHeight="1" x14ac:dyDescent="0.3">
      <c r="A76" s="3" t="s">
        <v>160</v>
      </c>
      <c r="C76" s="2">
        <v>15</v>
      </c>
      <c r="D76" s="121"/>
      <c r="E76" s="18">
        <v>10000000</v>
      </c>
      <c r="F76" s="121"/>
      <c r="G76" s="27">
        <v>0</v>
      </c>
    </row>
    <row r="77" spans="1:7" ht="15.9" customHeight="1" x14ac:dyDescent="0.3">
      <c r="A77" s="3" t="s">
        <v>161</v>
      </c>
      <c r="D77" s="121"/>
      <c r="E77" s="18">
        <v>0</v>
      </c>
      <c r="F77" s="121"/>
      <c r="G77" s="27">
        <v>-849213</v>
      </c>
    </row>
    <row r="78" spans="1:7" ht="15.9" customHeight="1" x14ac:dyDescent="0.3">
      <c r="A78" s="3" t="s">
        <v>164</v>
      </c>
      <c r="C78" s="2">
        <v>15</v>
      </c>
      <c r="D78" s="121"/>
      <c r="E78" s="18">
        <v>-105010</v>
      </c>
      <c r="F78" s="121"/>
      <c r="G78" s="27">
        <v>0</v>
      </c>
    </row>
    <row r="79" spans="1:7" ht="15.9" customHeight="1" x14ac:dyDescent="0.3">
      <c r="A79" s="3" t="s">
        <v>162</v>
      </c>
      <c r="D79" s="121"/>
      <c r="E79" s="18">
        <v>0</v>
      </c>
      <c r="F79" s="121"/>
      <c r="G79" s="27">
        <v>-54077</v>
      </c>
    </row>
    <row r="80" spans="1:7" ht="15.9" customHeight="1" x14ac:dyDescent="0.3">
      <c r="A80" s="3" t="s">
        <v>138</v>
      </c>
      <c r="D80" s="121"/>
      <c r="E80" s="18">
        <v>-1745844</v>
      </c>
      <c r="F80" s="121"/>
      <c r="G80" s="27">
        <v>-1899428</v>
      </c>
    </row>
    <row r="81" spans="1:7" ht="15.9" customHeight="1" x14ac:dyDescent="0.3">
      <c r="A81" s="3" t="s">
        <v>139</v>
      </c>
      <c r="D81" s="121"/>
      <c r="E81" s="23">
        <v>-1098512</v>
      </c>
      <c r="F81" s="121"/>
      <c r="G81" s="34">
        <v>-1179888</v>
      </c>
    </row>
    <row r="82" spans="1:7" ht="15.9" customHeight="1" x14ac:dyDescent="0.3">
      <c r="D82" s="121"/>
      <c r="E82" s="18"/>
      <c r="F82" s="121"/>
    </row>
    <row r="83" spans="1:7" ht="15.9" customHeight="1" x14ac:dyDescent="0.3">
      <c r="A83" s="1" t="s">
        <v>155</v>
      </c>
      <c r="B83" s="1"/>
      <c r="C83" s="77"/>
      <c r="D83" s="121"/>
      <c r="E83" s="23">
        <f>SUM(E75:E82)</f>
        <v>7050634</v>
      </c>
      <c r="F83" s="121"/>
      <c r="G83" s="34">
        <f>SUM(G75:G82)</f>
        <v>196487131</v>
      </c>
    </row>
    <row r="84" spans="1:7" ht="15.9" customHeight="1" x14ac:dyDescent="0.3">
      <c r="A84" s="1"/>
      <c r="B84" s="1"/>
      <c r="C84" s="77"/>
      <c r="D84" s="121"/>
      <c r="E84" s="18"/>
      <c r="F84" s="121"/>
    </row>
    <row r="85" spans="1:7" ht="15.9" customHeight="1" x14ac:dyDescent="0.3">
      <c r="A85" s="1" t="s">
        <v>157</v>
      </c>
      <c r="B85" s="1"/>
      <c r="C85" s="77"/>
      <c r="D85" s="121"/>
      <c r="E85" s="18">
        <f>SUM(E44,E72,E83)</f>
        <v>36271153</v>
      </c>
      <c r="F85" s="121"/>
      <c r="G85" s="27">
        <f>SUM(G44,G72,G83)</f>
        <v>91098339</v>
      </c>
    </row>
    <row r="86" spans="1:7" ht="15.9" customHeight="1" x14ac:dyDescent="0.3">
      <c r="A86" s="3" t="s">
        <v>140</v>
      </c>
      <c r="D86" s="121"/>
      <c r="E86" s="64">
        <v>108006648</v>
      </c>
      <c r="F86" s="121"/>
      <c r="G86" s="34">
        <v>45307283</v>
      </c>
    </row>
    <row r="87" spans="1:7" ht="15.9" customHeight="1" x14ac:dyDescent="0.3">
      <c r="D87" s="121"/>
      <c r="E87" s="18"/>
      <c r="F87" s="121"/>
    </row>
    <row r="88" spans="1:7" ht="15.9" customHeight="1" thickBot="1" x14ac:dyDescent="0.35">
      <c r="A88" s="1" t="s">
        <v>141</v>
      </c>
      <c r="B88" s="1"/>
      <c r="C88" s="77"/>
      <c r="D88" s="121"/>
      <c r="E88" s="36">
        <f>SUM(E85:E86)</f>
        <v>144277801</v>
      </c>
      <c r="F88" s="121"/>
      <c r="G88" s="125">
        <f>SUM(G85:G86)</f>
        <v>136405622</v>
      </c>
    </row>
    <row r="89" spans="1:7" ht="15.9" customHeight="1" thickTop="1" x14ac:dyDescent="0.3">
      <c r="A89" s="1"/>
      <c r="B89" s="1"/>
      <c r="C89" s="77"/>
      <c r="D89" s="121"/>
      <c r="E89" s="18"/>
      <c r="F89" s="121"/>
    </row>
    <row r="90" spans="1:7" ht="15.9" customHeight="1" x14ac:dyDescent="0.3">
      <c r="A90" s="1" t="s">
        <v>142</v>
      </c>
      <c r="B90" s="1"/>
      <c r="C90" s="77"/>
      <c r="D90" s="121"/>
      <c r="E90" s="18"/>
      <c r="F90" s="121"/>
    </row>
    <row r="91" spans="1:7" ht="15.9" customHeight="1" x14ac:dyDescent="0.3">
      <c r="A91" s="3" t="s">
        <v>143</v>
      </c>
      <c r="B91" s="1"/>
      <c r="C91" s="2">
        <v>11</v>
      </c>
      <c r="D91" s="121"/>
      <c r="E91" s="18">
        <v>1321513</v>
      </c>
      <c r="F91" s="121"/>
      <c r="G91" s="27">
        <v>0</v>
      </c>
    </row>
    <row r="92" spans="1:7" ht="15.9" customHeight="1" x14ac:dyDescent="0.3">
      <c r="A92" s="1"/>
      <c r="B92" s="1"/>
      <c r="C92" s="77"/>
      <c r="D92" s="121"/>
      <c r="E92" s="27"/>
      <c r="F92" s="121"/>
    </row>
    <row r="93" spans="1:7" ht="15.9" customHeight="1" x14ac:dyDescent="0.3">
      <c r="A93" s="1"/>
      <c r="B93" s="1"/>
      <c r="C93" s="77"/>
      <c r="D93" s="121"/>
      <c r="E93" s="27"/>
      <c r="F93" s="121"/>
    </row>
    <row r="94" spans="1:7" ht="15.9" customHeight="1" x14ac:dyDescent="0.3">
      <c r="A94" s="1"/>
      <c r="B94" s="1"/>
      <c r="C94" s="77"/>
      <c r="D94" s="121"/>
      <c r="E94" s="27"/>
      <c r="F94" s="121"/>
    </row>
    <row r="95" spans="1:7" ht="15.9" customHeight="1" x14ac:dyDescent="0.3">
      <c r="A95" s="1"/>
      <c r="B95" s="1"/>
      <c r="C95" s="77"/>
      <c r="D95" s="121"/>
      <c r="E95" s="27"/>
      <c r="F95" s="121"/>
    </row>
    <row r="96" spans="1:7" ht="15.9" customHeight="1" x14ac:dyDescent="0.3">
      <c r="A96" s="1"/>
      <c r="B96" s="1"/>
      <c r="C96" s="77"/>
      <c r="D96" s="121"/>
      <c r="E96" s="27"/>
      <c r="F96" s="121"/>
    </row>
    <row r="97" spans="1:7" ht="15.9" customHeight="1" x14ac:dyDescent="0.3">
      <c r="A97" s="1"/>
      <c r="B97" s="1"/>
      <c r="C97" s="77"/>
      <c r="D97" s="121"/>
      <c r="E97" s="27"/>
      <c r="F97" s="121"/>
    </row>
    <row r="98" spans="1:7" ht="15.9" customHeight="1" x14ac:dyDescent="0.3">
      <c r="A98" s="1"/>
      <c r="B98" s="1"/>
      <c r="C98" s="77"/>
      <c r="D98" s="121"/>
      <c r="E98" s="27"/>
      <c r="F98" s="121"/>
    </row>
    <row r="99" spans="1:7" ht="15.9" customHeight="1" x14ac:dyDescent="0.3">
      <c r="A99" s="1"/>
      <c r="B99" s="1"/>
      <c r="C99" s="77"/>
      <c r="D99" s="121"/>
      <c r="E99" s="27"/>
      <c r="F99" s="121"/>
    </row>
    <row r="100" spans="1:7" ht="15.9" customHeight="1" x14ac:dyDescent="0.3">
      <c r="A100" s="1"/>
      <c r="B100" s="1"/>
      <c r="C100" s="77"/>
      <c r="D100" s="121"/>
      <c r="E100" s="27"/>
      <c r="F100" s="121"/>
    </row>
    <row r="101" spans="1:7" ht="15.9" customHeight="1" x14ac:dyDescent="0.3">
      <c r="A101" s="1"/>
      <c r="B101" s="1"/>
      <c r="C101" s="77"/>
      <c r="D101" s="121"/>
      <c r="E101" s="27"/>
      <c r="F101" s="121"/>
    </row>
    <row r="102" spans="1:7" ht="15.9" customHeight="1" x14ac:dyDescent="0.3">
      <c r="A102" s="1"/>
      <c r="B102" s="1"/>
      <c r="C102" s="77"/>
      <c r="D102" s="121"/>
      <c r="E102" s="27"/>
      <c r="F102" s="121"/>
    </row>
    <row r="103" spans="1:7" ht="15.9" customHeight="1" x14ac:dyDescent="0.3">
      <c r="A103" s="1"/>
      <c r="B103" s="1"/>
      <c r="C103" s="77"/>
      <c r="D103" s="121"/>
      <c r="E103" s="27"/>
      <c r="F103" s="121"/>
    </row>
    <row r="104" spans="1:7" ht="21.9" customHeight="1" x14ac:dyDescent="0.3">
      <c r="A104" s="7" t="s">
        <v>31</v>
      </c>
      <c r="B104" s="7"/>
      <c r="C104" s="6"/>
      <c r="D104" s="7"/>
      <c r="E104" s="7"/>
      <c r="F104" s="7"/>
      <c r="G104" s="51"/>
    </row>
  </sheetData>
  <pageMargins left="0.8" right="0.75" top="0.5" bottom="0.6" header="0.49" footer="0.4"/>
  <pageSetup paperSize="9" scale="95" firstPageNumber="8" fitToHeight="0" orientation="portrait" useFirstPageNumber="1" horizontalDpi="1200" verticalDpi="1200" r:id="rId1"/>
  <headerFooter>
    <oddFooter>&amp;R&amp;"Arial,Regular"&amp;10&amp;P</oddFooter>
  </headerFooter>
  <rowBreaks count="1" manualBreakCount="1">
    <brk id="52" max="16383" man="1"/>
  </rowBreaks>
  <ignoredErrors>
    <ignoredError sqref="E8:G8 E60:G6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BS 2-4</vt:lpstr>
      <vt:lpstr>PL 5 (3M)</vt:lpstr>
      <vt:lpstr>PL 6 (9M)</vt:lpstr>
      <vt:lpstr>EQ 7 </vt:lpstr>
      <vt:lpstr>CF 8-9</vt:lpstr>
      <vt:lpstr>'BS 2-4'!Print_Area</vt:lpstr>
      <vt:lpstr>'PL 5 (3M)'!Print_Area</vt:lpstr>
      <vt:lpstr>'PL 6 (9M)'!Print_Area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PwC_Audit</dc:creator>
  <cp:lastModifiedBy>Nattawadee Makwattanasuk (TH)</cp:lastModifiedBy>
  <cp:lastPrinted>2024-11-11T04:03:51Z</cp:lastPrinted>
  <dcterms:created xsi:type="dcterms:W3CDTF">2016-03-01T09:26:05Z</dcterms:created>
  <dcterms:modified xsi:type="dcterms:W3CDTF">2024-11-12T08:45:14Z</dcterms:modified>
</cp:coreProperties>
</file>